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ackupFile="1" codeName="ThisWorkbook" defaultThemeVersion="124226"/>
  <bookViews>
    <workbookView xWindow="210" yWindow="105" windowWidth="18675" windowHeight="11745" tabRatio="904"/>
  </bookViews>
  <sheets>
    <sheet name="Összesítő" sheetId="14" r:id="rId1"/>
    <sheet name="Védőcsövek, kábeltálcák" sheetId="10" r:id="rId2"/>
    <sheet name="Vezetékek, kábelek" sheetId="9" r:id="rId3"/>
    <sheet name="Világítótestek, lámpatestek" sheetId="8" r:id="rId4"/>
    <sheet name="Kapcsolók, szerelvények" sheetId="7" r:id="rId5"/>
    <sheet name="Elosztó berendezések" sheetId="11" r:id="rId6"/>
    <sheet name="Kiegészítő tételek" sheetId="12" r:id="rId7"/>
  </sheets>
  <definedNames>
    <definedName name="_xlnm.Print_Titles" localSheetId="5">'Elosztó berendezések'!$1:$2</definedName>
    <definedName name="_xlnm.Print_Titles" localSheetId="4">'Kapcsolók, szerelvények'!$1:$2</definedName>
    <definedName name="_xlnm.Print_Titles" localSheetId="6">'Kiegészítő tételek'!$1:$2</definedName>
    <definedName name="_xlnm.Print_Titles" localSheetId="1">'Védőcsövek, kábeltálcák'!$1:$2</definedName>
    <definedName name="_xlnm.Print_Titles" localSheetId="2">'Vezetékek, kábelek'!$1:$2</definedName>
    <definedName name="_xlnm.Print_Titles" localSheetId="3">'Világítótestek, lámpatestek'!$1:$2</definedName>
    <definedName name="_xlnm.Print_Area" localSheetId="5">'Elosztó berendezések'!$A$1:$I$9</definedName>
    <definedName name="_xlnm.Print_Area" localSheetId="4">'Kapcsolók, szerelvények'!$A$1:$I$10</definedName>
    <definedName name="_xlnm.Print_Area" localSheetId="6">'Kiegészítő tételek'!$A$1:$I$32</definedName>
    <definedName name="_xlnm.Print_Area" localSheetId="0">Összesítő!$A$1:$E$30</definedName>
    <definedName name="_xlnm.Print_Area" localSheetId="1">'Védőcsövek, kábeltálcák'!$A$1:$I$15</definedName>
    <definedName name="_xlnm.Print_Area" localSheetId="2">'Vezetékek, kábelek'!$A$1:$I$16</definedName>
    <definedName name="_xlnm.Print_Area" localSheetId="3">'Világítótestek, lámpatestek'!$A$1:$I$9</definedName>
  </definedNames>
  <calcPr calcId="145621"/>
</workbook>
</file>

<file path=xl/calcChain.xml><?xml version="1.0" encoding="utf-8"?>
<calcChain xmlns="http://schemas.openxmlformats.org/spreadsheetml/2006/main">
  <c r="H6" i="12" l="1"/>
  <c r="I6" i="12"/>
  <c r="H7" i="12"/>
  <c r="I7" i="12"/>
  <c r="H8" i="12"/>
  <c r="I8" i="12"/>
  <c r="H9" i="12"/>
  <c r="I9" i="12"/>
  <c r="H10" i="12"/>
  <c r="I10" i="12"/>
  <c r="H11" i="12"/>
  <c r="I11" i="12"/>
  <c r="H12" i="12"/>
  <c r="I12" i="12"/>
  <c r="H13" i="12"/>
  <c r="I13" i="12"/>
  <c r="H14" i="12"/>
  <c r="I14" i="12"/>
  <c r="H15" i="12"/>
  <c r="I15" i="12"/>
  <c r="H16" i="12"/>
  <c r="I16" i="12"/>
  <c r="H17" i="12"/>
  <c r="I17" i="12"/>
  <c r="H18" i="12"/>
  <c r="I18" i="12"/>
  <c r="H19" i="12"/>
  <c r="I19" i="12"/>
  <c r="H20" i="12"/>
  <c r="I20" i="12"/>
  <c r="H21" i="12"/>
  <c r="I21" i="12"/>
  <c r="H22" i="12"/>
  <c r="I22" i="12"/>
  <c r="H23" i="12"/>
  <c r="I23" i="12"/>
  <c r="H24" i="12"/>
  <c r="I24" i="12"/>
  <c r="H25" i="12"/>
  <c r="I25" i="12"/>
  <c r="H26" i="12"/>
  <c r="I26" i="12"/>
  <c r="H27" i="12"/>
  <c r="I27" i="12"/>
  <c r="H28" i="12"/>
  <c r="I28" i="12"/>
  <c r="H29" i="12"/>
  <c r="I29" i="12"/>
  <c r="H30" i="12"/>
  <c r="I30" i="12"/>
  <c r="H6" i="8"/>
  <c r="I6" i="8"/>
  <c r="H7" i="8"/>
  <c r="I7" i="8"/>
  <c r="G8" i="9"/>
  <c r="I8" i="9" s="1"/>
  <c r="H8" i="9"/>
  <c r="G9" i="9"/>
  <c r="H9" i="9"/>
  <c r="I9" i="9"/>
  <c r="G10" i="9"/>
  <c r="I10" i="9" s="1"/>
  <c r="H10" i="9"/>
  <c r="G11" i="9"/>
  <c r="I11" i="9" s="1"/>
  <c r="H11" i="9"/>
  <c r="G12" i="9"/>
  <c r="I12" i="9" s="1"/>
  <c r="H12" i="9"/>
  <c r="G13" i="9"/>
  <c r="I13" i="9" s="1"/>
  <c r="H13" i="9"/>
  <c r="G14" i="9"/>
  <c r="I14" i="9" s="1"/>
  <c r="H14" i="9"/>
  <c r="H6" i="10"/>
  <c r="I6" i="10"/>
  <c r="H7" i="10"/>
  <c r="I7" i="10"/>
  <c r="H8" i="10"/>
  <c r="I8" i="10"/>
  <c r="H9" i="10"/>
  <c r="I9" i="10"/>
  <c r="H10" i="10"/>
  <c r="I10" i="10"/>
  <c r="H11" i="10"/>
  <c r="I11" i="10"/>
  <c r="H12" i="10"/>
  <c r="I12" i="10"/>
  <c r="H13" i="10"/>
  <c r="I13" i="10"/>
  <c r="I5" i="10"/>
  <c r="I7" i="11"/>
  <c r="H7" i="11"/>
  <c r="I5" i="8"/>
  <c r="H5" i="8"/>
  <c r="H6" i="7"/>
  <c r="G6" i="7"/>
  <c r="I6" i="7" s="1"/>
  <c r="I5" i="11"/>
  <c r="H5" i="11"/>
  <c r="I6" i="11"/>
  <c r="H6" i="11"/>
  <c r="G5" i="7"/>
  <c r="I5" i="7" s="1"/>
  <c r="H5" i="7"/>
  <c r="H5" i="12"/>
  <c r="C25" i="14"/>
  <c r="F7" i="7"/>
  <c r="H7" i="7" s="1"/>
  <c r="H7" i="9"/>
  <c r="H5" i="10"/>
  <c r="H15" i="10" s="1"/>
  <c r="D25" i="14"/>
  <c r="G7" i="9"/>
  <c r="I7" i="9" s="1"/>
  <c r="G7" i="7"/>
  <c r="I7" i="7" s="1"/>
  <c r="I5" i="12"/>
  <c r="H9" i="8" l="1"/>
  <c r="C19" i="14" s="1"/>
  <c r="I9" i="7"/>
  <c r="I9" i="11"/>
  <c r="D21" i="14" s="1"/>
  <c r="H9" i="7"/>
  <c r="I9" i="8"/>
  <c r="D19" i="14" s="1"/>
  <c r="I15" i="10"/>
  <c r="D17" i="14" s="1"/>
  <c r="C20" i="14"/>
  <c r="D20" i="14"/>
  <c r="H9" i="11"/>
  <c r="C21" i="14" s="1"/>
  <c r="E25" i="14"/>
  <c r="C17" i="14"/>
  <c r="H16" i="9"/>
  <c r="I32" i="12"/>
  <c r="D22" i="14" s="1"/>
  <c r="H32" i="12"/>
  <c r="C22" i="14" s="1"/>
  <c r="E19" i="14" l="1"/>
  <c r="E21" i="14"/>
  <c r="E20" i="14"/>
  <c r="I16" i="9"/>
  <c r="D18" i="14" s="1"/>
  <c r="D23" i="14" s="1"/>
  <c r="E17" i="14"/>
  <c r="C18" i="14"/>
  <c r="C23" i="14" s="1"/>
  <c r="E22" i="14"/>
  <c r="D27" i="14" l="1"/>
  <c r="D29" i="14" s="1"/>
  <c r="C27" i="14"/>
  <c r="C29" i="14" s="1"/>
  <c r="E18" i="14"/>
  <c r="E23" i="14" s="1"/>
  <c r="E27" i="14" l="1"/>
  <c r="E29" i="14" s="1"/>
</calcChain>
</file>

<file path=xl/sharedStrings.xml><?xml version="1.0" encoding="utf-8"?>
<sst xmlns="http://schemas.openxmlformats.org/spreadsheetml/2006/main" count="219" uniqueCount="104">
  <si>
    <t>Meny-nyiség</t>
  </si>
  <si>
    <t>EGYSÉGÁR (Ft)</t>
  </si>
  <si>
    <t>VÁLLALÁSI ÁR (Ft)</t>
  </si>
  <si>
    <t>Normaidő</t>
  </si>
  <si>
    <t>Rezsióradíj</t>
  </si>
  <si>
    <t>ANYAG</t>
  </si>
  <si>
    <t xml:space="preserve">Kábelárok készítése, 0,4 m szélességben, 0,7 m mélységben
</t>
  </si>
  <si>
    <t xml:space="preserve">Kábelárokban homokágy készítése, 0,4 m szélességben, 0,2 m vastagságban
</t>
  </si>
  <si>
    <t xml:space="preserve">Kábelárokban kábeljelző szalag elhelyezése 
</t>
  </si>
  <si>
    <t xml:space="preserve">Kábelhálózati mérések és jegyzőkönyvek készítése
</t>
  </si>
  <si>
    <t xml:space="preserve">"KPE PVC 63 merev védőcső, kemény PVC-ből, nagy mechanikai igénybevételre, földárokba vagy aljzatba helyezve,
Ø 63 mm
</t>
  </si>
  <si>
    <t>KIVITELI TERV</t>
  </si>
  <si>
    <t>Kiegészítő tételek</t>
  </si>
  <si>
    <t>ELEKTROMOS SZERELÉSEK ÖSSZESEN</t>
  </si>
  <si>
    <t>m</t>
  </si>
  <si>
    <t>Kapcsolók, szerelvények</t>
  </si>
  <si>
    <t>klt</t>
  </si>
  <si>
    <t>Védőcsövek, vezetékcsatornák, csatornák összesen:</t>
  </si>
  <si>
    <t>Vezetékek, kábelek</t>
  </si>
  <si>
    <t>Vezetékek,kábelek összesen:</t>
  </si>
  <si>
    <t>Világítótestek, lámpatestek összesen:</t>
  </si>
  <si>
    <t>Kapcsolók, szerelvények összesen:</t>
  </si>
  <si>
    <t>Elosztó berendezések</t>
  </si>
  <si>
    <t>Kiegészítő tételek összesen:</t>
  </si>
  <si>
    <t>Világítótestek, lámpatestek</t>
  </si>
  <si>
    <t>Mérték-egység</t>
  </si>
  <si>
    <t>Előir.</t>
  </si>
  <si>
    <t>Tétel-szám</t>
  </si>
  <si>
    <t xml:space="preserve">NYY-J kábel kábeltálcán, kábellétrán elhelyezve, vagy védőcsőbe húzva, 5x16m2
</t>
  </si>
  <si>
    <t xml:space="preserve">Kisfeszültségű kábelek szállítása, üzemkészre szerelése és üzembevétele, beleértve a kábel-tálcákon, kábeltartókon történő elhelyezést és rögzítést, valamint az összes segédanyagot, kábelvégelzárókat, végkiképzéseket, jelöléseket és csatlakoztatási munkákat. PVC szigetelésű kábelek, kerek vagy szektor formált, egy vagy többszálú csupasz rézvezetővel, PVC érszigeteléssel. Az ereket közös kitöltő burkolat veszi körül. A külső köpeny fekete PVC szabvány és méretjelzéssel. Környezeti hőmérséklet -5C és +70C között. A kábelekre vonatkozó szabványok: DIN VDE 0271/0276 , MSZ 1167, MSZ IEC 502.
</t>
  </si>
  <si>
    <t xml:space="preserve">Munkaidőelőirányzat
Műszaki szükségességből adódó szakipari munkákra
</t>
  </si>
  <si>
    <t>Védőcsövek, kábeltálcák, csatornák</t>
  </si>
  <si>
    <t>óra</t>
  </si>
  <si>
    <t xml:space="preserve">WAGO rugós kötőelemek 1,5-2,5mm2 méretű  vezetékekhez
</t>
  </si>
  <si>
    <t xml:space="preserve">WAGO csavaros kötőelemek 4-6mm2 méretű  vezetékekhez
</t>
  </si>
  <si>
    <t xml:space="preserve">Költségelőirányzat
Hulladékok szelektív gyűjtésére és elszállítására
</t>
  </si>
  <si>
    <t>m3</t>
  </si>
  <si>
    <t>MUNKANEM</t>
  </si>
  <si>
    <t>ANYAGÁR</t>
  </si>
  <si>
    <t>DÍJ</t>
  </si>
  <si>
    <t xml:space="preserve">Megvalósulási tervdokumentáció készítése, geodéziai beméréssel, 3 példányban
</t>
  </si>
  <si>
    <t>mérés pont</t>
  </si>
  <si>
    <t xml:space="preserve">H07V-K szigetelt vezeték zöld/sárga szigetelés színnel EPH gerincvezeték céljára kábeltálcára fektetve, vagy védőcsőbe húzva, 
25 mm2
</t>
  </si>
  <si>
    <t>Sor-szám</t>
  </si>
  <si>
    <t>Előir</t>
  </si>
  <si>
    <t xml:space="preserve"> </t>
  </si>
  <si>
    <t>Elosztó berendezések összesen:</t>
  </si>
  <si>
    <t xml:space="preserve">NYY-J kábel kábeltálcán, kábellétrán elhelyezve, vagy védőcsőbe húzva, 5x35m2
</t>
  </si>
  <si>
    <t>RWA vezérlő rendszer ablakok, ajtók vezérlése hő- és füstelvezetéshez (földszint és I. emelet, 6 füstszakasz) G+U rendszerelemekből összeállítva:
1 db RWA központ RZ 48/8
2 db Akkumlátor12 V, 38Ah
1 db Csoportkártya RWA 70 6A
5 db Csoportkártya RWA 70 V 10A
6 db Csatlakozó modul tűzjelző hálózathoz
2 db HSE vészgomb</t>
  </si>
  <si>
    <t>RWA vezérlő rendszer ablakok, ajtók vezérlése hő- és füstelvezetéshez
(II. emelet és III. emelet, 4 füstszakasz) G+U rendszerelemekből összeállítva:
1 db RWA központ RZ 48/8
2 db Akkumlátor12 V, 38Ah
2 db Csoportkártya RWA 70 6A
4 db Csoportkártya RWA 70 V 10A
6 db Csatlakozó modul tűzjelző hálózathoz
2 db HSE vészgomb</t>
  </si>
  <si>
    <t xml:space="preserve">RWA vezérlő rendszer által vezérelt ablakok, ajtók működtető elemei
G+U rendszerelemekből összeállítva:
11 db RWA 1000 S-set
90 db RWA 1050
 db turnMaster
5 db TA60
5 db konzol TA60 ajtónyitó motorhoz
4 db OTS 730 olajfékes ajtócsukó
5 db Tűröffner 17 E 24V DC 100% ED 3500 N
4 db csapdazár
</t>
  </si>
  <si>
    <t xml:space="preserve">NYY-J kábel kábeltálcán, kábellétrán elhelyezve, vagy védőcsőbe húzva, 5x6m2
</t>
  </si>
  <si>
    <t xml:space="preserve">EPH potenciálkiegyenlítő sín 10x10 mm-es Cu csatlakozósín, 7 db 2,5-25 mm2 csatlakozó vezetékhellyel, 2 db 25-95 mm2 csatlakozó vezetékhellyel, 1 db 30x5 mm laposvezetőhöz
OBO BETTERMAN 1801/VDE típus
</t>
  </si>
  <si>
    <t xml:space="preserve">H07V-K szigetelt vezeték zöld/sárga szigetelés színnel EPH bekötő vezeték céljára kábeltálcára fektetve, vagy védőcsőbe húzva, 
2,5 mm2
</t>
  </si>
  <si>
    <t xml:space="preserve">Vasbeton faláttörés 10x25 cm-ig
</t>
  </si>
  <si>
    <t>Munkaidőelőirányzat
Villanyszerelés utáni  építőipari szakmunkákra (építőipari szak anyagaiból)</t>
  </si>
  <si>
    <t xml:space="preserve">NYY-O kábel kábeltálcán, kábellétrán elhelyezve, vagy védőcsőbe húzva, 2x1.5 mm2 
</t>
  </si>
  <si>
    <t>Bruttó érték</t>
  </si>
  <si>
    <t>ANYAG-DÍJ</t>
  </si>
  <si>
    <t>MEGNEVEZÉS</t>
  </si>
  <si>
    <t xml:space="preserve">db     </t>
  </si>
  <si>
    <t xml:space="preserve">klt    </t>
  </si>
  <si>
    <t xml:space="preserve">m      </t>
  </si>
  <si>
    <t>db</t>
  </si>
  <si>
    <t xml:space="preserve">NYM-J kábel kábeltálcán, kábellétrán elhelyezve, vagy védőcsőbe húzva, 4x1.5 mm2 
</t>
  </si>
  <si>
    <t xml:space="preserve">NYM-J kábel kábeltálcán, kábellétrán elhelyezve, vagy védőcsőbe húzva, 5x1.5 mm2 
</t>
  </si>
  <si>
    <t xml:space="preserve">NYM-J kábel kábeltálcán, kábellétrán elhelyezve, vagy védőcsőbe húzva, 3x2.5mm2
</t>
  </si>
  <si>
    <t>EREDETI</t>
  </si>
  <si>
    <t>Medikai szünetmentes ber.</t>
  </si>
  <si>
    <t>NÉGYKARÉLYOS RÉGÉSZETI LELŐHELY LEFEDÉSE
SZÉKESFEHÉRVÁR, II. JÁNOS PÁPA TÉR (HRSZ.:358/1)</t>
  </si>
  <si>
    <t>KISFESZÜLTSÉGŰ VILLAMOS BERENDEZÉSEK</t>
  </si>
  <si>
    <r>
      <t xml:space="preserve">A költségvetésben szereplő tételek műszaki és észtétikai színvonalat képviselnek, melyek helyett, csak azonos vagy jobb műszaki paraméterekkel rendelkező készülékek vagy berendezések alkalmazhatók. 
</t>
    </r>
    <r>
      <rPr>
        <sz val="12"/>
        <rFont val="Arial Narrow"/>
        <family val="2"/>
        <charset val="238"/>
      </rPr>
      <t xml:space="preserve">A lámpatestek megrendelése előtt a típusokat az Építész- és Belsőépítész tervezővel jóváhagyatni szükséges. A lámpatestek tartószerkezettel és fényforrással együtt értendők. 
A túlfeszültségvédelmi berendezéseket csak egy  gyártmány családból lehet választani! 
</t>
    </r>
    <r>
      <rPr>
        <b/>
        <sz val="12"/>
        <rFont val="Arial Narrow"/>
        <family val="2"/>
        <charset val="238"/>
      </rPr>
      <t xml:space="preserve">A költségvetés kiírás csak a műszaki leírással és a kiviteli tervekkel együtt érvényes! </t>
    </r>
  </si>
  <si>
    <t xml:space="preserve">MOELLER; SCHRACK; SCHNEIDER gyártmányú önhordó acéllemeztokozott  elosztószekrények és készülékek, maszkos kivitelben, műhelyben előregyártva, helyszínre szállítva, felállítva, összeállítva, szerelési segédanyagokkal (jelölők, csavarok, sínezési elemek stb.), bekötve. Az elosztó berendezések gyártásba adása előtt a pontos beépíthetőségi adatokat a helyszínen ellenőrizni kell, a műhelyterveket ennek megfelelően kell elkészíteni és jóváhagyásra benyújtani. 
Terven 'EL1' jelű elosztó berendezés, vonatkozó 16-038-EL-K-K-01.00 sz. terv alapján kompletten.
</t>
  </si>
  <si>
    <t xml:space="preserve">Áramszolgáltatói fogyasztásmérő hely kialakítása, vonatkozó 16-038-EL-K-K-01.00 sz. terv alapján,
helyi áramszolgáltatói irányelvek figyelembe vételével kompletten. 
</t>
  </si>
  <si>
    <t xml:space="preserve">MOELLER; SCHRACK; SCHNEIDER gyártmányú önhordó acéllemeztokozott  elosztószekrények és készülékek, maszkos kivitelben, műhelyben előregyártva, helyszínre szállítva, felállítva, összeállítva, szerelési segédanyagokkal (jelölők, csavarok, sínezési elemek stb.), bekötve. Az elosztó berendezések gyártásba adása előtt a pontos beépíthetőségi adatokat a helyszínen ellenőrizni kell, a műhelyterveket ennek megfelelően kell elkészíteni és jóváhagyásra benyújtani. 
Terven 'EL1.1' jelű elosztó berendezés, vonatkozó 16-038-EL-K-K-02.00 sz. terv alapján kompletten.
</t>
  </si>
  <si>
    <t xml:space="preserve">Horganyzott köracél rúdföldelő földbe leverve, bekötve, 
Ø 25mm/3m-es
</t>
  </si>
  <si>
    <t xml:space="preserve">Csatlakozás földelőszondától (EPH-hoz) Ø 10mm tüzihorganyzott laposacél vezetővel
</t>
  </si>
  <si>
    <t xml:space="preserve">Érintésvédelmi mérés és jegyzőkönyv készítése kb. 160 mérőponttal
</t>
  </si>
  <si>
    <t xml:space="preserve">Földelési ellenállás mérés és jegyzőkönyv készítése
</t>
  </si>
  <si>
    <t xml:space="preserve">Vezetékkiállás és bekötés egyéb készülékhez (ventilátor, szivattyú, érzékelő, stb.)
</t>
  </si>
  <si>
    <r>
      <t>Kábelbevezetések vízzáró módon történő tömítése,
30 cm vastag falszerkezetekhez, max. 60%-os kitöltési tényezővel, építőipari műszaki engedéllyel.</t>
    </r>
    <r>
      <rPr>
        <sz val="12"/>
        <rFont val="Arial Narrow"/>
        <family val="2"/>
        <charset val="238"/>
      </rPr>
      <t xml:space="preserve">
</t>
    </r>
  </si>
  <si>
    <t xml:space="preserve">Felirati táblák
5db „KIKAPCSOLNI TILOS!”
5db „BEKAPCSOLNI TILOS!”
</t>
  </si>
  <si>
    <r>
      <t>Önszabályzó fűtőkábel, gépészeti rendeszerek fagymentesítésére
rögzítő eszközökkel, elhelyezéssel kompletten.
Javasolt típus: RAYCHEM FS-B-2X (26W/m, 5</t>
    </r>
    <r>
      <rPr>
        <sz val="12"/>
        <rFont val="Calibri"/>
        <family val="2"/>
        <charset val="238"/>
      </rPr>
      <t>°C -on)</t>
    </r>
    <r>
      <rPr>
        <sz val="12"/>
        <rFont val="Arial Narrow"/>
        <family val="2"/>
        <charset val="238"/>
      </rPr>
      <t xml:space="preserve">
Előir: ~3x10m 
</t>
    </r>
  </si>
  <si>
    <t xml:space="preserve">Felirati táblák
2db „VIGYÁZZ! 400V! ÉLETVESZÉLYES!”
2db  „KARBANTARTÁS ALATT!”
</t>
  </si>
  <si>
    <t xml:space="preserve">Üzembe helyezések, próbák, Üzemeltetők oktatása, áramszünet esetén, felhasználói tájékoztatás, próbaüzem stb.
</t>
  </si>
  <si>
    <t xml:space="preserve">Munkaidőelőirányzat
Szerelés közbeni ideiglenes áramellátás  létesítésére  (kábelek forgatására,  esetleges átrendezésére, kiegészítő kábelszerelvények elhelyezésére, ideiglenes kötődobozok elhelyezésére stb)  a kivitelező cég újból felhasznált(ható) anyagaiból
</t>
  </si>
  <si>
    <r>
      <t xml:space="preserve">III.s. kapcsoló falon kívül szerelve, IP44
</t>
    </r>
    <r>
      <rPr>
        <b/>
        <sz val="12"/>
        <rFont val="Arial Narrow"/>
        <family val="2"/>
        <charset val="238"/>
      </rPr>
      <t>GANZ KKM-0-6002</t>
    </r>
    <r>
      <rPr>
        <sz val="12"/>
        <rFont val="Arial Narrow"/>
        <family val="2"/>
        <charset val="238"/>
      </rPr>
      <t xml:space="preserve"> szürke színű
</t>
    </r>
    <r>
      <rPr>
        <i/>
        <sz val="12"/>
        <rFont val="Arial Narrow"/>
        <family val="2"/>
        <charset val="238"/>
      </rPr>
      <t>20A</t>
    </r>
    <r>
      <rPr>
        <sz val="12"/>
        <rFont val="Arial Narrow"/>
        <family val="2"/>
        <charset val="238"/>
      </rPr>
      <t xml:space="preserve">
</t>
    </r>
  </si>
  <si>
    <t>Installációs kapcsolók és dugaszolóaljzatok oldalfalban elhelyezett szerelvénydobozokba egyedileg, vagy  csoportosan elhelyezve, bekötéssel)
süllyesztetten szerelve, fehér színben, csapfedéllel IP44 védett kivitelben,
1-10V fényerőszabályozó forgatógomb</t>
  </si>
  <si>
    <t>Installációs II.s.+F. dugaszolóaljzat (zsompszivattyúnál egyedileg, bekötéssel)
csapfedéllel IP44 védett, falon kívüli kivitelben, fehér színben.</t>
  </si>
  <si>
    <r>
      <t xml:space="preserve">Horony fém felületére ragasztott LED szalag,
P.: 15,5W/m, 1250 lm/m, 3000K, 24V, IP67 védettséggel,
szabályozható transzformátorral (transzformátor elosztóba építve),
betápelemekkel, szükséges egyéb tartozékokkal kompletten.
(3méteres szálakban rendelhető és 150mm-ként vágható, 65db. külön egység)
</t>
    </r>
    <r>
      <rPr>
        <b/>
        <i/>
        <sz val="12"/>
        <rFont val="Arial Narrow"/>
        <family val="2"/>
        <charset val="238"/>
      </rPr>
      <t>Javasolt típus.: Osram LINEARlight Power Flex Protect</t>
    </r>
    <r>
      <rPr>
        <sz val="12"/>
        <rFont val="Arial Narrow"/>
        <family val="2"/>
        <charset val="238"/>
      </rPr>
      <t xml:space="preserve">
</t>
    </r>
  </si>
  <si>
    <r>
      <t xml:space="preserve">Horony fém felületére ragasztott LED szalag,
P.: 4,2W/m, 350 lm/m, 3000K, 24V, IP67 védettséggel,
szabályozható transzformátorral (transzformátor elosztóba építve),
betápelemekkel, szükséges egyéb tartozékokkal kompletten.
(10méteres szálakban rendelhető és 150mm-ként vágható, 55db. külön egység)
</t>
    </r>
    <r>
      <rPr>
        <b/>
        <i/>
        <sz val="12"/>
        <rFont val="Arial Narrow"/>
        <family val="2"/>
        <charset val="238"/>
      </rPr>
      <t>Javasolt típus.: Osram LINEARlight Flex Protect Advanced</t>
    </r>
    <r>
      <rPr>
        <sz val="12"/>
        <rFont val="Arial Narrow"/>
        <family val="2"/>
        <charset val="238"/>
      </rPr>
      <t xml:space="preserve">
</t>
    </r>
  </si>
  <si>
    <r>
      <t xml:space="preserve">230V AC / 24V DC, 1-10V szabályozható, 90VA teljesítményű LED meghajtó egység elosztó berendezésekben elhelyezve, szükséges tartozékokkal kompletten.
</t>
    </r>
    <r>
      <rPr>
        <b/>
        <i/>
        <sz val="12"/>
        <rFont val="Arial Narrow"/>
        <family val="2"/>
        <charset val="238"/>
      </rPr>
      <t>Javasolt típus.: MeanWell LPF-90D-24</t>
    </r>
    <r>
      <rPr>
        <sz val="12"/>
        <rFont val="Arial Narrow"/>
        <family val="2"/>
        <charset val="238"/>
      </rPr>
      <t xml:space="preserve">
</t>
    </r>
  </si>
  <si>
    <t xml:space="preserve">H07V-K szigetelt vezeték zöld/sárga szigetelés színnel EPH bekötő vezeték céljára kábeltálcára fektetve, vagy védőcsőbe húzva, 
4 mm2
</t>
  </si>
  <si>
    <t xml:space="preserve">NYY-O kábel kábeltálcán, kábellétrán elhelyezve, vagy védőcsőbe húzva, 2x2.5 mm2 
</t>
  </si>
  <si>
    <t xml:space="preserve">"KPE PVC 110 merev védőcső, kemény PVC-ből, nagy mechanikai igénybevételre, kábel vasbeton falon történő átvezetéséhez vagy egyéb közművek keresztezésénél 
Ø 110 mm
</t>
  </si>
  <si>
    <t xml:space="preserve">Merev szigetelő védőcső PVC-ből közepes mechanikai igénybevételre, szabadon, falon kívül védőcső bilinccsel szerelve, elágazó és szerelvény dobozokkal 
Ø 20 mm
</t>
  </si>
  <si>
    <t xml:space="preserve">Merev szigetelő védőcső PVC-ből közepes mechanikai igénybevételre, szabadon, falon kívül védőcső bilinccsel szerelve, elágazó és szerelvény dobozokkal 
Ø 25 mm
</t>
  </si>
  <si>
    <t xml:space="preserve">Merev szigetelő védőcső PVC-ből közepes mechanikai igénybevételre, szabadon, falon kívül védőcső bilinccsel szerelve, elágazó és szerelvény dobozokkal 
Ø 32 mm
</t>
  </si>
  <si>
    <t xml:space="preserve">Merev szigetelő védőcső PVC-ből közepes mechanikai igénybevételre, szabadon, falon kívül védőcső bilinccsel szerelve, elágazó és szerelvény dobozokkal 
Ø 40 mm
</t>
  </si>
  <si>
    <t xml:space="preserve">Merev szigetelő védőcső PVC-ből közepes mechanikai igénybevételre, szabadon, falon kívül védőcső bilinccsel szerelve, elágazó és szerelvény dobozokkal 
Ø 63 mm
</t>
  </si>
  <si>
    <t xml:space="preserve">Cső- és kábelelágazó doboz előnyomott bevezetésekkel falon kívül szerelve 
PGK 200 MP
</t>
  </si>
  <si>
    <t xml:space="preserve">Cső- és kábelelágazó doboz előnyomott bevezetésekkel falon kívül szerelve
PGK 100 MP
</t>
  </si>
  <si>
    <t>ÁFA(27%)</t>
  </si>
  <si>
    <t>ÁRAZATLAN KÖLTSÉGVETÉS KIÍRÁS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</si>
</sst>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0\ _F_t"/>
    <numFmt numFmtId="165" formatCode="0.0%"/>
  </numFmts>
  <fonts count="27" x14ac:knownFonts="1">
    <font>
      <sz val="12"/>
      <name val="Times New Roman CE"/>
      <charset val="238"/>
    </font>
    <font>
      <sz val="12"/>
      <name val="Times New Roman CE"/>
      <charset val="238"/>
    </font>
    <font>
      <sz val="12"/>
      <name val="Arial Narrow"/>
      <family val="2"/>
      <charset val="238"/>
    </font>
    <font>
      <b/>
      <sz val="16"/>
      <name val="Arial Narrow"/>
      <family val="2"/>
      <charset val="238"/>
    </font>
    <font>
      <b/>
      <sz val="14"/>
      <name val="Arial Narrow"/>
      <family val="2"/>
      <charset val="238"/>
    </font>
    <font>
      <b/>
      <sz val="12"/>
      <name val="Arial Narrow"/>
      <family val="2"/>
      <charset val="238"/>
    </font>
    <font>
      <sz val="10"/>
      <name val="Arial Narrow"/>
      <family val="2"/>
      <charset val="238"/>
    </font>
    <font>
      <b/>
      <sz val="10"/>
      <name val="Arial Narrow"/>
      <family val="2"/>
      <charset val="238"/>
    </font>
    <font>
      <b/>
      <u/>
      <sz val="12"/>
      <name val="Arial Narrow"/>
      <family val="2"/>
      <charset val="238"/>
    </font>
    <font>
      <i/>
      <sz val="12"/>
      <name val="Arial Narrow"/>
      <family val="2"/>
      <charset val="238"/>
    </font>
    <font>
      <b/>
      <i/>
      <sz val="12"/>
      <name val="Arial Narrow"/>
      <family val="2"/>
      <charset val="238"/>
    </font>
    <font>
      <sz val="9"/>
      <name val="Arial Narrow"/>
      <family val="2"/>
      <charset val="238"/>
    </font>
    <font>
      <sz val="10"/>
      <name val="Times New Roman"/>
      <family val="1"/>
      <charset val="238"/>
    </font>
    <font>
      <sz val="10"/>
      <name val="Arial"/>
      <family val="2"/>
      <charset val="238"/>
    </font>
    <font>
      <sz val="11"/>
      <name val="Arial Narrow"/>
      <family val="2"/>
      <charset val="238"/>
    </font>
    <font>
      <sz val="10"/>
      <name val="Arial CE"/>
      <charset val="238"/>
    </font>
    <font>
      <sz val="10"/>
      <color indexed="8"/>
      <name val="MS Sans Serif"/>
      <family val="2"/>
      <charset val="238"/>
    </font>
    <font>
      <u/>
      <sz val="10"/>
      <color indexed="12"/>
      <name val="Arial"/>
      <family val="2"/>
      <charset val="238"/>
    </font>
    <font>
      <u/>
      <sz val="10"/>
      <color indexed="36"/>
      <name val="Arial"/>
      <family val="2"/>
      <charset val="238"/>
    </font>
    <font>
      <sz val="11"/>
      <color theme="1"/>
      <name val="Calibri"/>
      <family val="2"/>
      <charset val="238"/>
      <scheme val="minor"/>
    </font>
    <font>
      <b/>
      <sz val="12"/>
      <color rgb="FFFF0000"/>
      <name val="Arial Narrow"/>
      <family val="2"/>
      <charset val="238"/>
    </font>
    <font>
      <sz val="12"/>
      <color rgb="FFFF0000"/>
      <name val="Arial Narrow"/>
      <family val="2"/>
      <charset val="238"/>
    </font>
    <font>
      <sz val="12"/>
      <color theme="1"/>
      <name val="Arial Narrow"/>
      <family val="2"/>
      <charset val="238"/>
    </font>
    <font>
      <sz val="12"/>
      <color rgb="FF000000"/>
      <name val="Times New Roman CE"/>
      <charset val="238"/>
    </font>
    <font>
      <sz val="12"/>
      <name val="Arial"/>
      <family val="2"/>
      <charset val="238"/>
    </font>
    <font>
      <sz val="12"/>
      <name val="Calibri"/>
      <family val="2"/>
      <charset val="238"/>
    </font>
    <font>
      <sz val="10"/>
      <color rgb="FFFF0000"/>
      <name val="Arial Narrow"/>
      <family val="2"/>
      <charset val="238"/>
    </font>
  </fonts>
  <fills count="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11"/>
        <bgColor indexed="64"/>
      </patternFill>
    </fill>
    <fill>
      <patternFill patternType="solid">
        <fgColor indexed="40"/>
        <bgColor indexed="64"/>
      </patternFill>
    </fill>
  </fills>
  <borders count="2">
    <border>
      <left/>
      <right/>
      <top/>
      <bottom/>
      <diagonal/>
    </border>
    <border>
      <left/>
      <right/>
      <top/>
      <bottom style="thin">
        <color indexed="64"/>
      </bottom>
      <diagonal/>
    </border>
  </borders>
  <cellStyleXfs count="69">
    <xf numFmtId="0" fontId="0" fillId="0" borderId="0"/>
    <xf numFmtId="0" fontId="13" fillId="0" borderId="0"/>
    <xf numFmtId="0" fontId="18" fillId="0" borderId="0" applyNumberFormat="0" applyFill="0" applyBorder="0" applyAlignment="0" applyProtection="0">
      <alignment vertical="top"/>
      <protection locked="0"/>
    </xf>
    <xf numFmtId="0" fontId="13" fillId="0" borderId="0"/>
    <xf numFmtId="0" fontId="18" fillId="0" borderId="0" applyNumberFormat="0" applyFill="0" applyBorder="0" applyAlignment="0" applyProtection="0">
      <alignment vertical="top"/>
      <protection locked="0"/>
    </xf>
    <xf numFmtId="0" fontId="16" fillId="0" borderId="0"/>
    <xf numFmtId="0" fontId="17" fillId="0" borderId="0" applyNumberFormat="0" applyFill="0" applyBorder="0" applyAlignment="0" applyProtection="0">
      <alignment vertical="top"/>
      <protection locked="0"/>
    </xf>
    <xf numFmtId="43" fontId="19" fillId="0" borderId="0" applyFont="0" applyFill="0" applyBorder="0" applyAlignment="0" applyProtection="0"/>
    <xf numFmtId="0" fontId="19" fillId="0" borderId="0"/>
    <xf numFmtId="0" fontId="2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3" fillId="0" borderId="0"/>
    <xf numFmtId="0" fontId="13" fillId="0" borderId="0"/>
    <xf numFmtId="0" fontId="17" fillId="0" borderId="0" applyNumberFormat="0" applyFill="0" applyBorder="0" applyAlignment="0" applyProtection="0">
      <alignment vertical="top"/>
      <protection locked="0"/>
    </xf>
    <xf numFmtId="0" fontId="13" fillId="0" borderId="0"/>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3" fillId="0" borderId="0"/>
    <xf numFmtId="0" fontId="13" fillId="0" borderId="0"/>
    <xf numFmtId="0" fontId="16" fillId="0" borderId="0"/>
    <xf numFmtId="0" fontId="13" fillId="0" borderId="0"/>
    <xf numFmtId="0" fontId="13" fillId="0" borderId="0"/>
  </cellStyleXfs>
  <cellXfs count="179">
    <xf numFmtId="0" fontId="0" fillId="0" borderId="0" xfId="0"/>
    <xf numFmtId="0" fontId="2" fillId="2" borderId="0" xfId="0" applyNumberFormat="1" applyFont="1" applyFill="1" applyBorder="1" applyAlignment="1" applyProtection="1">
      <alignment horizontal="center" vertical="top" wrapText="1"/>
      <protection locked="0"/>
    </xf>
    <xf numFmtId="0" fontId="2" fillId="0" borderId="0" xfId="0" applyFont="1" applyFill="1" applyBorder="1" applyAlignment="1">
      <alignment horizontal="left" vertical="top" wrapText="1"/>
    </xf>
    <xf numFmtId="0" fontId="2" fillId="2" borderId="0" xfId="0" applyNumberFormat="1" applyFont="1" applyFill="1" applyBorder="1" applyAlignment="1" applyProtection="1">
      <alignment vertical="top" wrapText="1"/>
      <protection locked="0"/>
    </xf>
    <xf numFmtId="0" fontId="5" fillId="0" borderId="0" xfId="0" applyFont="1" applyAlignment="1">
      <alignment vertical="top" wrapText="1"/>
    </xf>
    <xf numFmtId="0" fontId="2" fillId="0" borderId="0" xfId="0" applyFont="1" applyAlignment="1">
      <alignment vertical="top"/>
    </xf>
    <xf numFmtId="0" fontId="2" fillId="0" borderId="0" xfId="0" applyFont="1" applyFill="1" applyBorder="1" applyAlignment="1">
      <alignment vertical="top" wrapText="1"/>
    </xf>
    <xf numFmtId="0" fontId="5" fillId="0" borderId="0" xfId="0" applyFont="1" applyFill="1" applyAlignment="1">
      <alignment vertical="top" wrapText="1"/>
    </xf>
    <xf numFmtId="0" fontId="3"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right" vertical="top"/>
    </xf>
    <xf numFmtId="0" fontId="5" fillId="0" borderId="0" xfId="0" applyNumberFormat="1" applyFont="1" applyFill="1" applyBorder="1" applyAlignment="1" applyProtection="1">
      <alignment horizontal="center" vertical="top" wrapText="1"/>
      <protection locked="0"/>
    </xf>
    <xf numFmtId="4" fontId="2" fillId="2" borderId="0" xfId="0" applyNumberFormat="1" applyFont="1" applyFill="1" applyBorder="1" applyAlignment="1" applyProtection="1">
      <alignment horizontal="center" vertical="top" wrapText="1"/>
      <protection locked="0"/>
    </xf>
    <xf numFmtId="0" fontId="2" fillId="0" borderId="0" xfId="0" applyFont="1" applyFill="1" applyAlignment="1">
      <alignment vertical="top"/>
    </xf>
    <xf numFmtId="3" fontId="2" fillId="2" borderId="0" xfId="0" applyNumberFormat="1" applyFont="1" applyFill="1" applyBorder="1" applyAlignment="1" applyProtection="1">
      <alignment horizontal="center" vertical="top" wrapText="1"/>
      <protection locked="0"/>
    </xf>
    <xf numFmtId="0" fontId="5" fillId="0" borderId="0" xfId="0" applyNumberFormat="1" applyFont="1" applyFill="1" applyBorder="1" applyAlignment="1" applyProtection="1">
      <alignment vertical="top" wrapText="1"/>
      <protection locked="0"/>
    </xf>
    <xf numFmtId="0" fontId="2" fillId="0" borderId="0" xfId="0" applyFont="1" applyBorder="1" applyAlignment="1">
      <alignment vertical="top"/>
    </xf>
    <xf numFmtId="3" fontId="2" fillId="0" borderId="0" xfId="0" applyNumberFormat="1" applyFont="1" applyBorder="1" applyAlignment="1">
      <alignment horizontal="right" vertical="top"/>
    </xf>
    <xf numFmtId="3" fontId="2" fillId="0" borderId="0" xfId="0" applyNumberFormat="1" applyFont="1" applyBorder="1" applyAlignment="1">
      <alignment vertical="top"/>
    </xf>
    <xf numFmtId="0" fontId="6" fillId="0" borderId="0" xfId="0" applyFont="1" applyBorder="1" applyAlignment="1">
      <alignment horizontal="center" vertical="top"/>
    </xf>
    <xf numFmtId="3" fontId="5" fillId="0" borderId="0" xfId="0" applyNumberFormat="1" applyFont="1" applyBorder="1" applyAlignment="1">
      <alignment horizontal="center" vertical="top"/>
    </xf>
    <xf numFmtId="0" fontId="2" fillId="0" borderId="0" xfId="0" applyNumberFormat="1" applyFont="1" applyAlignment="1">
      <alignment horizontal="left" vertical="top"/>
    </xf>
    <xf numFmtId="3" fontId="5" fillId="0" borderId="0" xfId="0" applyNumberFormat="1" applyFont="1" applyBorder="1" applyAlignment="1">
      <alignment horizontal="right" vertical="top"/>
    </xf>
    <xf numFmtId="3" fontId="5" fillId="0" borderId="0" xfId="0" applyNumberFormat="1" applyFont="1" applyAlignment="1">
      <alignment horizontal="right" vertical="top"/>
    </xf>
    <xf numFmtId="0" fontId="5" fillId="0" borderId="0" xfId="0" applyNumberFormat="1" applyFont="1" applyAlignment="1">
      <alignment horizontal="left" vertical="top"/>
    </xf>
    <xf numFmtId="0" fontId="8" fillId="2" borderId="0" xfId="0" applyNumberFormat="1" applyFont="1" applyFill="1" applyBorder="1" applyAlignment="1" applyProtection="1">
      <alignment horizontal="left" vertical="top" wrapText="1"/>
      <protection locked="0"/>
    </xf>
    <xf numFmtId="3" fontId="8" fillId="2" borderId="0" xfId="0" applyNumberFormat="1" applyFont="1" applyFill="1" applyAlignment="1">
      <alignment horizontal="right" vertical="top"/>
    </xf>
    <xf numFmtId="0" fontId="2" fillId="0" borderId="0" xfId="0" applyNumberFormat="1" applyFont="1" applyFill="1" applyBorder="1" applyAlignment="1">
      <alignment horizontal="left" vertical="top"/>
    </xf>
    <xf numFmtId="0" fontId="5" fillId="0" borderId="0" xfId="0" applyFont="1" applyFill="1" applyBorder="1" applyAlignment="1">
      <alignment horizontal="left" vertical="top" wrapText="1"/>
    </xf>
    <xf numFmtId="3" fontId="5" fillId="0" borderId="0" xfId="0" applyNumberFormat="1" applyFont="1" applyFill="1" applyBorder="1" applyAlignment="1">
      <alignment horizontal="right" vertical="top"/>
    </xf>
    <xf numFmtId="0" fontId="2" fillId="3" borderId="0" xfId="0" applyFont="1" applyFill="1" applyBorder="1" applyAlignment="1">
      <alignment horizontal="left" vertical="top" wrapText="1"/>
    </xf>
    <xf numFmtId="3" fontId="5" fillId="3" borderId="0" xfId="0" applyNumberFormat="1" applyFont="1" applyFill="1" applyBorder="1" applyAlignment="1">
      <alignment horizontal="right" vertical="top"/>
    </xf>
    <xf numFmtId="0" fontId="5" fillId="0" borderId="0" xfId="0" applyNumberFormat="1" applyFont="1" applyBorder="1" applyAlignment="1">
      <alignment horizontal="left" vertical="top"/>
    </xf>
    <xf numFmtId="0" fontId="5" fillId="4" borderId="0" xfId="0" applyFont="1" applyFill="1" applyBorder="1" applyAlignment="1">
      <alignment horizontal="left" vertical="top" wrapText="1"/>
    </xf>
    <xf numFmtId="3" fontId="5" fillId="4"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5" fillId="0" borderId="0" xfId="0" applyFont="1" applyBorder="1" applyAlignment="1">
      <alignment vertical="top"/>
    </xf>
    <xf numFmtId="0" fontId="5" fillId="0" borderId="0" xfId="0" applyNumberFormat="1" applyFont="1" applyBorder="1" applyAlignment="1">
      <alignment horizontal="center" vertical="top"/>
    </xf>
    <xf numFmtId="0" fontId="6" fillId="0" borderId="0" xfId="0" applyFont="1" applyAlignment="1">
      <alignment horizontal="left" vertical="top"/>
    </xf>
    <xf numFmtId="0" fontId="4" fillId="0" borderId="0" xfId="0" applyFont="1" applyAlignment="1">
      <alignment horizontal="left" vertical="top"/>
    </xf>
    <xf numFmtId="0" fontId="2" fillId="0" borderId="0" xfId="0" applyFont="1" applyAlignment="1">
      <alignment horizontal="left"/>
    </xf>
    <xf numFmtId="3" fontId="5" fillId="0" borderId="0" xfId="0" applyNumberFormat="1" applyFont="1" applyAlignment="1">
      <alignment horizontal="left"/>
    </xf>
    <xf numFmtId="9" fontId="2" fillId="0" borderId="0" xfId="0" applyNumberFormat="1" applyFont="1" applyAlignment="1">
      <alignment horizontal="left"/>
    </xf>
    <xf numFmtId="3" fontId="4" fillId="0" borderId="0" xfId="0" applyNumberFormat="1" applyFont="1" applyAlignment="1">
      <alignment horizontal="left" vertical="top"/>
    </xf>
    <xf numFmtId="9" fontId="4" fillId="0" borderId="0" xfId="0" applyNumberFormat="1" applyFont="1" applyAlignment="1">
      <alignment horizontal="left" vertical="top"/>
    </xf>
    <xf numFmtId="3" fontId="5" fillId="0" borderId="0" xfId="0" applyNumberFormat="1" applyFont="1" applyAlignment="1">
      <alignment horizontal="center" vertical="top"/>
    </xf>
    <xf numFmtId="9" fontId="2" fillId="0" borderId="0" xfId="0" applyNumberFormat="1" applyFont="1" applyAlignment="1">
      <alignment vertical="top"/>
    </xf>
    <xf numFmtId="9" fontId="2" fillId="0" borderId="0" xfId="0" applyNumberFormat="1" applyFont="1" applyBorder="1" applyAlignment="1">
      <alignment vertical="top"/>
    </xf>
    <xf numFmtId="0" fontId="6" fillId="0" borderId="0" xfId="0" applyFont="1" applyAlignment="1">
      <alignment vertical="top"/>
    </xf>
    <xf numFmtId="3" fontId="7" fillId="0" borderId="0" xfId="0" applyNumberFormat="1" applyFont="1" applyBorder="1" applyAlignment="1">
      <alignment horizontal="center" vertical="top"/>
    </xf>
    <xf numFmtId="9" fontId="6" fillId="0" borderId="0" xfId="0" applyNumberFormat="1" applyFont="1" applyAlignment="1">
      <alignment vertical="top"/>
    </xf>
    <xf numFmtId="3" fontId="5" fillId="0" borderId="0" xfId="0" applyNumberFormat="1" applyFont="1" applyFill="1" applyBorder="1" applyAlignment="1">
      <alignment horizontal="center" vertical="top"/>
    </xf>
    <xf numFmtId="9" fontId="2" fillId="0" borderId="0" xfId="0" applyNumberFormat="1" applyFont="1" applyFill="1" applyAlignment="1">
      <alignment vertical="top"/>
    </xf>
    <xf numFmtId="3" fontId="5" fillId="0" borderId="0" xfId="0" applyNumberFormat="1" applyFont="1" applyAlignment="1">
      <alignment vertical="top"/>
    </xf>
    <xf numFmtId="165" fontId="2" fillId="0" borderId="0" xfId="0" applyNumberFormat="1" applyFont="1" applyAlignment="1">
      <alignment vertical="top"/>
    </xf>
    <xf numFmtId="0" fontId="2" fillId="0" borderId="0" xfId="0" applyFont="1"/>
    <xf numFmtId="3" fontId="5" fillId="0" borderId="0" xfId="0" applyNumberFormat="1" applyFont="1" applyFill="1" applyAlignment="1">
      <alignment horizontal="center"/>
    </xf>
    <xf numFmtId="9" fontId="2" fillId="0" borderId="0" xfId="0" applyNumberFormat="1" applyFont="1"/>
    <xf numFmtId="3" fontId="5" fillId="0" borderId="0" xfId="0" applyNumberFormat="1" applyFont="1" applyAlignment="1">
      <alignment horizontal="center"/>
    </xf>
    <xf numFmtId="3" fontId="2" fillId="0" borderId="0" xfId="0" applyNumberFormat="1" applyFont="1" applyFill="1" applyBorder="1" applyAlignment="1">
      <alignment vertical="top"/>
    </xf>
    <xf numFmtId="1" fontId="2" fillId="0" borderId="0" xfId="0" applyNumberFormat="1" applyFont="1" applyFill="1" applyBorder="1" applyAlignment="1">
      <alignment vertical="center"/>
    </xf>
    <xf numFmtId="0" fontId="2" fillId="0" borderId="0" xfId="0" applyFont="1" applyFill="1" applyBorder="1" applyAlignment="1">
      <alignment horizontal="left" vertical="center"/>
    </xf>
    <xf numFmtId="1" fontId="2" fillId="0" borderId="0" xfId="0" applyNumberFormat="1" applyFont="1" applyFill="1" applyBorder="1" applyAlignment="1">
      <alignment horizontal="right" vertical="center"/>
    </xf>
    <xf numFmtId="3" fontId="9" fillId="0" borderId="0" xfId="0" applyNumberFormat="1" applyFont="1" applyBorder="1" applyAlignment="1">
      <alignment horizontal="right" vertical="top"/>
    </xf>
    <xf numFmtId="9" fontId="2" fillId="0" borderId="0" xfId="0" applyNumberFormat="1" applyFont="1" applyFill="1" applyBorder="1" applyAlignment="1" applyProtection="1">
      <alignment horizontal="center" vertical="top"/>
      <protection locked="0"/>
    </xf>
    <xf numFmtId="0" fontId="2" fillId="0" borderId="0" xfId="0" applyNumberFormat="1" applyFont="1" applyFill="1" applyBorder="1" applyAlignment="1" applyProtection="1">
      <alignment horizontal="center" vertical="top"/>
      <protection locked="0"/>
    </xf>
    <xf numFmtId="3" fontId="2" fillId="0" borderId="0" xfId="0" applyNumberFormat="1" applyFont="1" applyFill="1" applyBorder="1" applyAlignment="1" applyProtection="1">
      <alignment vertical="top" wrapText="1"/>
      <protection locked="0"/>
    </xf>
    <xf numFmtId="0" fontId="5" fillId="2" borderId="0" xfId="0" applyNumberFormat="1" applyFont="1" applyFill="1" applyBorder="1" applyAlignment="1" applyProtection="1">
      <alignment horizontal="left" vertical="top" wrapText="1"/>
      <protection locked="0"/>
    </xf>
    <xf numFmtId="0" fontId="2" fillId="0" borderId="0" xfId="0" applyFont="1" applyFill="1" applyBorder="1" applyAlignment="1">
      <alignment vertical="top"/>
    </xf>
    <xf numFmtId="0" fontId="2" fillId="0" borderId="0" xfId="0" applyFont="1" applyFill="1" applyBorder="1"/>
    <xf numFmtId="0" fontId="2" fillId="0" borderId="0" xfId="0" applyFont="1" applyBorder="1" applyAlignment="1">
      <alignment horizontal="right" vertical="top"/>
    </xf>
    <xf numFmtId="0" fontId="2" fillId="0" borderId="0" xfId="0" applyFont="1" applyBorder="1" applyAlignment="1">
      <alignment horizontal="left" vertical="top"/>
    </xf>
    <xf numFmtId="1" fontId="2" fillId="0" borderId="0" xfId="0" applyNumberFormat="1" applyFont="1" applyBorder="1" applyAlignment="1">
      <alignment vertical="top"/>
    </xf>
    <xf numFmtId="0" fontId="5" fillId="2" borderId="0" xfId="0" applyFont="1" applyFill="1" applyBorder="1" applyAlignment="1">
      <alignment horizontal="left" vertical="top" wrapText="1"/>
    </xf>
    <xf numFmtId="0" fontId="2" fillId="2" borderId="0" xfId="0" applyNumberFormat="1" applyFont="1" applyFill="1" applyBorder="1" applyAlignment="1" applyProtection="1">
      <alignment horizontal="left" vertical="top" wrapText="1"/>
      <protection locked="0"/>
    </xf>
    <xf numFmtId="0" fontId="2" fillId="0" borderId="0" xfId="26" applyFont="1" applyFill="1" applyBorder="1" applyAlignment="1">
      <alignment vertical="top" wrapText="1"/>
    </xf>
    <xf numFmtId="0" fontId="6" fillId="2" borderId="0" xfId="0" applyNumberFormat="1" applyFont="1" applyFill="1" applyBorder="1" applyAlignment="1" applyProtection="1">
      <alignment horizontal="center" vertical="center" wrapText="1"/>
      <protection locked="0"/>
    </xf>
    <xf numFmtId="3" fontId="6" fillId="2" borderId="0" xfId="0" applyNumberFormat="1" applyFont="1" applyFill="1" applyBorder="1" applyAlignment="1" applyProtection="1">
      <alignment horizontal="center" vertical="center" wrapText="1"/>
      <protection locked="0"/>
    </xf>
    <xf numFmtId="4" fontId="6" fillId="2" borderId="0" xfId="0" applyNumberFormat="1" applyFont="1" applyFill="1" applyBorder="1" applyAlignment="1" applyProtection="1">
      <alignment horizontal="center" vertical="center" wrapText="1"/>
      <protection locked="0"/>
    </xf>
    <xf numFmtId="0" fontId="14" fillId="0" borderId="0" xfId="58" applyNumberFormat="1" applyFont="1" applyFill="1" applyBorder="1" applyAlignment="1">
      <alignment vertical="top" wrapText="1"/>
    </xf>
    <xf numFmtId="3" fontId="6" fillId="2" borderId="0" xfId="0" applyNumberFormat="1" applyFont="1" applyFill="1" applyBorder="1" applyAlignment="1" applyProtection="1">
      <alignment horizontal="center" vertical="center"/>
      <protection locked="0"/>
    </xf>
    <xf numFmtId="3" fontId="2" fillId="0" borderId="0" xfId="0" applyNumberFormat="1" applyFont="1" applyBorder="1" applyAlignment="1" applyProtection="1">
      <alignment horizontal="right"/>
      <protection locked="0"/>
    </xf>
    <xf numFmtId="4" fontId="2" fillId="0" borderId="0" xfId="0" applyNumberFormat="1" applyFont="1" applyBorder="1" applyAlignment="1" applyProtection="1">
      <alignment horizontal="right"/>
      <protection locked="0"/>
    </xf>
    <xf numFmtId="3" fontId="2" fillId="0" borderId="0" xfId="0" applyNumberFormat="1" applyFont="1" applyFill="1" applyBorder="1" applyAlignment="1">
      <alignment vertical="center"/>
    </xf>
    <xf numFmtId="3" fontId="2" fillId="0" borderId="0" xfId="0" applyNumberFormat="1" applyFont="1" applyFill="1" applyBorder="1" applyAlignment="1">
      <alignment horizontal="right" vertical="center"/>
    </xf>
    <xf numFmtId="0" fontId="14" fillId="0" borderId="0" xfId="58" applyNumberFormat="1" applyFont="1" applyFill="1" applyBorder="1" applyAlignment="1">
      <alignment horizontal="center" vertical="center" wrapText="1"/>
    </xf>
    <xf numFmtId="3" fontId="6" fillId="5" borderId="0" xfId="0" applyNumberFormat="1" applyFont="1" applyFill="1" applyBorder="1" applyAlignment="1" applyProtection="1">
      <alignment horizontal="center" vertical="center"/>
      <protection locked="0"/>
    </xf>
    <xf numFmtId="0" fontId="0" fillId="0" borderId="0" xfId="0" applyBorder="1"/>
    <xf numFmtId="0" fontId="5" fillId="0" borderId="0" xfId="0" applyFont="1" applyBorder="1" applyAlignment="1">
      <alignment vertical="top" wrapText="1"/>
    </xf>
    <xf numFmtId="0" fontId="2"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 fontId="2" fillId="0" borderId="0" xfId="0" applyNumberFormat="1" applyFont="1" applyFill="1" applyBorder="1" applyAlignment="1">
      <alignment vertical="center"/>
    </xf>
    <xf numFmtId="0" fontId="2" fillId="0" borderId="0" xfId="0" applyFont="1" applyBorder="1" applyAlignment="1">
      <alignment vertical="top" wrapText="1"/>
    </xf>
    <xf numFmtId="0" fontId="2" fillId="0" borderId="0" xfId="0" applyFont="1" applyBorder="1" applyAlignment="1">
      <alignment horizontal="center" vertical="center" wrapText="1"/>
    </xf>
    <xf numFmtId="0" fontId="2" fillId="0" borderId="0" xfId="0" applyFont="1" applyFill="1" applyBorder="1" applyAlignment="1">
      <alignment horizontal="right" vertical="top" wrapText="1"/>
    </xf>
    <xf numFmtId="0" fontId="2" fillId="0" borderId="0" xfId="0" applyFont="1" applyBorder="1"/>
    <xf numFmtId="0" fontId="2" fillId="0" borderId="0" xfId="0" applyFont="1" applyBorder="1" applyAlignment="1">
      <alignment horizontal="center" vertical="top" wrapText="1"/>
    </xf>
    <xf numFmtId="0" fontId="2" fillId="2" borderId="0" xfId="0" applyFont="1" applyFill="1" applyBorder="1" applyAlignment="1">
      <alignment horizontal="right" vertical="top" wrapText="1"/>
    </xf>
    <xf numFmtId="0" fontId="2" fillId="2" borderId="0" xfId="0" applyFont="1" applyFill="1" applyBorder="1" applyAlignment="1">
      <alignment horizontal="center" vertical="top" wrapText="1"/>
    </xf>
    <xf numFmtId="3" fontId="5" fillId="2" borderId="0" xfId="0" applyNumberFormat="1" applyFont="1" applyFill="1" applyBorder="1" applyAlignment="1">
      <alignment horizontal="right" vertical="top" wrapText="1"/>
    </xf>
    <xf numFmtId="3" fontId="6" fillId="0" borderId="0" xfId="0" applyNumberFormat="1" applyFont="1" applyBorder="1" applyAlignment="1" applyProtection="1">
      <alignment horizontal="center" vertical="center"/>
      <protection locked="0"/>
    </xf>
    <xf numFmtId="0" fontId="6" fillId="0" borderId="0" xfId="0" applyNumberFormat="1" applyFont="1" applyBorder="1" applyAlignment="1" applyProtection="1">
      <alignment horizontal="center" vertical="center"/>
      <protection locked="0"/>
    </xf>
    <xf numFmtId="3" fontId="2" fillId="0" borderId="0" xfId="0" applyNumberFormat="1" applyFont="1" applyBorder="1" applyAlignment="1" applyProtection="1">
      <alignment vertical="top"/>
      <protection locked="0"/>
    </xf>
    <xf numFmtId="0" fontId="2" fillId="0" borderId="0" xfId="0" applyNumberFormat="1" applyFont="1" applyBorder="1" applyAlignment="1" applyProtection="1">
      <alignment vertical="top"/>
      <protection locked="0"/>
    </xf>
    <xf numFmtId="0" fontId="2" fillId="0" borderId="0" xfId="0" applyFont="1" applyBorder="1" applyAlignment="1">
      <alignment horizontal="right" vertical="top" wrapText="1"/>
    </xf>
    <xf numFmtId="0" fontId="2" fillId="0" borderId="0" xfId="0" applyFont="1" applyBorder="1" applyAlignment="1">
      <alignment horizontal="right" vertical="center" wrapText="1"/>
    </xf>
    <xf numFmtId="0" fontId="2" fillId="0" borderId="0" xfId="0" applyNumberFormat="1" applyFont="1" applyBorder="1" applyAlignment="1" applyProtection="1">
      <alignment horizontal="center" vertical="top"/>
      <protection locked="0"/>
    </xf>
    <xf numFmtId="0" fontId="9" fillId="0" borderId="0" xfId="0" applyNumberFormat="1" applyFont="1" applyFill="1" applyBorder="1" applyAlignment="1" applyProtection="1">
      <alignment horizontal="center" vertical="top"/>
      <protection locked="0"/>
    </xf>
    <xf numFmtId="0" fontId="2" fillId="0" borderId="0" xfId="0" applyFont="1" applyBorder="1" applyAlignment="1">
      <alignment vertical="center"/>
    </xf>
    <xf numFmtId="3" fontId="2" fillId="0" borderId="0" xfId="0" applyNumberFormat="1" applyFont="1" applyFill="1" applyBorder="1" applyAlignment="1">
      <alignment horizontal="center" vertical="center"/>
    </xf>
    <xf numFmtId="3" fontId="5" fillId="0" borderId="0" xfId="0" applyNumberFormat="1" applyFont="1" applyFill="1" applyBorder="1"/>
    <xf numFmtId="0" fontId="2" fillId="0" borderId="0" xfId="0" applyFont="1" applyFill="1" applyBorder="1" applyAlignment="1">
      <alignment wrapText="1"/>
    </xf>
    <xf numFmtId="16" fontId="2" fillId="0" borderId="0" xfId="0" applyNumberFormat="1" applyFont="1" applyBorder="1" applyAlignment="1">
      <alignment horizontal="right" vertical="center" wrapText="1"/>
    </xf>
    <xf numFmtId="0" fontId="11" fillId="0" borderId="0" xfId="0" applyFont="1" applyBorder="1" applyAlignment="1">
      <alignment horizontal="center" vertical="center" wrapText="1"/>
    </xf>
    <xf numFmtId="0" fontId="9" fillId="0" borderId="0" xfId="0" applyFont="1" applyFill="1" applyBorder="1" applyAlignment="1">
      <alignment horizontal="center" vertical="top" wrapText="1"/>
    </xf>
    <xf numFmtId="0" fontId="5" fillId="2" borderId="0" xfId="0" applyFont="1" applyFill="1" applyBorder="1" applyAlignment="1">
      <alignment vertical="top" wrapText="1"/>
    </xf>
    <xf numFmtId="0" fontId="5" fillId="2" borderId="0" xfId="0" applyFont="1" applyFill="1" applyBorder="1" applyAlignment="1">
      <alignment horizontal="right" vertical="top" wrapText="1"/>
    </xf>
    <xf numFmtId="0" fontId="5" fillId="2" borderId="0" xfId="0" applyFont="1" applyFill="1" applyBorder="1" applyAlignment="1">
      <alignment horizontal="center" vertical="top" wrapText="1"/>
    </xf>
    <xf numFmtId="3" fontId="6" fillId="0" borderId="0" xfId="0" applyNumberFormat="1" applyFont="1" applyBorder="1" applyAlignment="1" applyProtection="1">
      <alignment vertical="center"/>
      <protection locked="0"/>
    </xf>
    <xf numFmtId="0" fontId="6" fillId="0" borderId="0" xfId="0" applyNumberFormat="1" applyFont="1" applyBorder="1" applyAlignment="1" applyProtection="1">
      <alignment vertical="center"/>
      <protection locked="0"/>
    </xf>
    <xf numFmtId="3" fontId="2" fillId="0" borderId="0" xfId="0" applyNumberFormat="1" applyFont="1" applyBorder="1" applyAlignment="1">
      <alignment horizontal="center" vertical="top" wrapText="1"/>
    </xf>
    <xf numFmtId="3" fontId="2" fillId="0" borderId="0" xfId="0" applyNumberFormat="1" applyFont="1" applyFill="1" applyBorder="1" applyAlignment="1">
      <alignment horizontal="right" vertical="top" wrapText="1"/>
    </xf>
    <xf numFmtId="0" fontId="2" fillId="0" borderId="0" xfId="0" applyFont="1" applyBorder="1" applyAlignment="1">
      <alignment horizontal="left" vertical="top" wrapText="1"/>
    </xf>
    <xf numFmtId="3" fontId="2" fillId="0" borderId="0" xfId="0" applyNumberFormat="1" applyFont="1" applyFill="1" applyBorder="1"/>
    <xf numFmtId="3" fontId="2" fillId="2" borderId="0" xfId="0" applyNumberFormat="1" applyFont="1" applyFill="1" applyBorder="1" applyAlignment="1">
      <alignment horizontal="right" vertical="top" wrapText="1"/>
    </xf>
    <xf numFmtId="3" fontId="2" fillId="2" borderId="0" xfId="0" applyNumberFormat="1" applyFont="1" applyFill="1" applyBorder="1" applyAlignment="1">
      <alignment horizontal="center" vertical="top" wrapText="1"/>
    </xf>
    <xf numFmtId="3" fontId="2" fillId="0" borderId="0" xfId="0" applyNumberFormat="1" applyFont="1" applyBorder="1"/>
    <xf numFmtId="0" fontId="5" fillId="0" borderId="0" xfId="0" applyFont="1" applyBorder="1" applyAlignment="1">
      <alignment horizontal="left" vertical="top" wrapText="1"/>
    </xf>
    <xf numFmtId="0" fontId="2" fillId="0" borderId="0" xfId="0" applyNumberFormat="1" applyFont="1" applyFill="1" applyBorder="1" applyAlignment="1" applyProtection="1">
      <alignment vertical="top" wrapText="1"/>
      <protection locked="0"/>
    </xf>
    <xf numFmtId="0" fontId="2" fillId="0" borderId="0" xfId="0" applyNumberFormat="1" applyFont="1" applyFill="1" applyBorder="1" applyAlignment="1" applyProtection="1">
      <alignment horizontal="justify" vertical="top" wrapText="1"/>
      <protection locked="0"/>
    </xf>
    <xf numFmtId="0" fontId="5" fillId="0" borderId="0" xfId="0" applyFont="1" applyFill="1" applyBorder="1" applyAlignment="1">
      <alignment vertical="top" wrapText="1"/>
    </xf>
    <xf numFmtId="0" fontId="2" fillId="0" borderId="0" xfId="0" applyFont="1" applyBorder="1" applyAlignment="1">
      <alignment horizontal="center" vertical="center"/>
    </xf>
    <xf numFmtId="3" fontId="2" fillId="0" borderId="0" xfId="0" applyNumberFormat="1" applyFont="1" applyBorder="1" applyAlignment="1">
      <alignment horizontal="center" vertical="center"/>
    </xf>
    <xf numFmtId="3" fontId="20" fillId="0" borderId="0" xfId="0" applyNumberFormat="1" applyFont="1" applyBorder="1" applyAlignment="1">
      <alignment horizontal="center" vertical="center"/>
    </xf>
    <xf numFmtId="10" fontId="20" fillId="0" borderId="0" xfId="0" applyNumberFormat="1" applyFont="1" applyBorder="1" applyAlignment="1">
      <alignment horizontal="center" vertical="center"/>
    </xf>
    <xf numFmtId="0" fontId="2" fillId="0" borderId="0" xfId="0" applyFont="1" applyFill="1" applyBorder="1" applyAlignment="1">
      <alignment horizontal="center" vertical="center"/>
    </xf>
    <xf numFmtId="3" fontId="2" fillId="0" borderId="0" xfId="0" applyNumberFormat="1" applyFont="1" applyBorder="1" applyAlignment="1" applyProtection="1">
      <alignment horizontal="center" vertical="center"/>
      <protection locked="0"/>
    </xf>
    <xf numFmtId="3" fontId="2" fillId="2" borderId="0" xfId="0" applyNumberFormat="1" applyFont="1" applyFill="1" applyBorder="1" applyAlignment="1" applyProtection="1">
      <alignment horizontal="center" vertical="center" wrapText="1"/>
      <protection locked="0"/>
    </xf>
    <xf numFmtId="3" fontId="2" fillId="0" borderId="0"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3"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3" fontId="21" fillId="2" borderId="0" xfId="0" applyNumberFormat="1" applyFont="1" applyFill="1" applyBorder="1" applyAlignment="1" applyProtection="1">
      <alignment horizontal="center" vertical="top" wrapText="1"/>
      <protection locked="0"/>
    </xf>
    <xf numFmtId="3" fontId="21" fillId="0" borderId="0" xfId="0" applyNumberFormat="1" applyFont="1" applyBorder="1" applyAlignment="1">
      <alignment horizontal="right" vertical="top" wrapText="1"/>
    </xf>
    <xf numFmtId="3" fontId="21" fillId="2" borderId="0" xfId="0" applyNumberFormat="1" applyFont="1" applyFill="1" applyBorder="1" applyAlignment="1">
      <alignment horizontal="right" vertical="top" wrapText="1"/>
    </xf>
    <xf numFmtId="3" fontId="21" fillId="0" borderId="0" xfId="0" applyNumberFormat="1" applyFont="1" applyBorder="1" applyAlignment="1">
      <alignment vertical="top"/>
    </xf>
    <xf numFmtId="3" fontId="2" fillId="0" borderId="0" xfId="0" applyNumberFormat="1" applyFont="1" applyFill="1" applyBorder="1" applyAlignment="1">
      <alignment horizontal="right" vertical="center" wrapText="1"/>
    </xf>
    <xf numFmtId="3" fontId="2" fillId="0" borderId="0" xfId="0" applyNumberFormat="1" applyFont="1" applyBorder="1" applyAlignment="1">
      <alignment horizontal="right" vertical="center" wrapText="1"/>
    </xf>
    <xf numFmtId="0" fontId="6" fillId="0" borderId="0" xfId="0" applyFont="1" applyAlignment="1">
      <alignment horizontal="left"/>
    </xf>
    <xf numFmtId="0" fontId="24" fillId="0" borderId="0" xfId="0" applyFont="1"/>
    <xf numFmtId="0" fontId="2" fillId="0" borderId="0" xfId="0" applyFont="1" applyFill="1" applyBorder="1" applyAlignment="1">
      <alignment horizontal="right" vertical="center" wrapText="1"/>
    </xf>
    <xf numFmtId="0" fontId="2" fillId="0" borderId="0" xfId="0" applyFont="1" applyFill="1" applyBorder="1" applyAlignment="1">
      <alignment horizontal="right" vertical="center"/>
    </xf>
    <xf numFmtId="0" fontId="2" fillId="0" borderId="0" xfId="0" applyFont="1" applyFill="1" applyBorder="1" applyAlignment="1">
      <alignment vertical="center" wrapText="1"/>
    </xf>
    <xf numFmtId="0" fontId="9" fillId="0" borderId="0" xfId="0" applyNumberFormat="1" applyFont="1" applyFill="1" applyBorder="1" applyAlignment="1" applyProtection="1">
      <alignment horizontal="center" vertical="center"/>
      <protection locked="0"/>
    </xf>
    <xf numFmtId="0" fontId="22" fillId="0" borderId="0" xfId="0"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3" fontId="26" fillId="2" borderId="0" xfId="0" applyNumberFormat="1" applyFont="1" applyFill="1" applyBorder="1" applyAlignment="1" applyProtection="1">
      <alignment horizontal="center" vertical="center"/>
      <protection locked="0"/>
    </xf>
    <xf numFmtId="3" fontId="21" fillId="0" borderId="0" xfId="0" applyNumberFormat="1" applyFont="1" applyBorder="1" applyAlignment="1" applyProtection="1">
      <alignment horizontal="right"/>
      <protection locked="0"/>
    </xf>
    <xf numFmtId="3" fontId="21" fillId="0" borderId="0" xfId="0" applyNumberFormat="1" applyFont="1" applyFill="1" applyBorder="1" applyAlignment="1">
      <alignment horizontal="right" vertical="center"/>
    </xf>
    <xf numFmtId="3" fontId="21" fillId="0" borderId="0" xfId="0" applyNumberFormat="1" applyFont="1" applyFill="1" applyBorder="1" applyAlignment="1">
      <alignment vertical="top"/>
    </xf>
    <xf numFmtId="0" fontId="21" fillId="0" borderId="0" xfId="0" applyFont="1" applyFill="1" applyBorder="1"/>
    <xf numFmtId="0" fontId="21" fillId="0" borderId="0" xfId="0" applyFont="1" applyBorder="1"/>
    <xf numFmtId="0" fontId="7" fillId="0" borderId="1" xfId="0" applyFont="1" applyFill="1" applyBorder="1" applyAlignment="1">
      <alignment horizontal="center" vertical="top"/>
    </xf>
    <xf numFmtId="3" fontId="7" fillId="0" borderId="1" xfId="0" applyNumberFormat="1" applyFont="1" applyBorder="1" applyAlignment="1">
      <alignment horizontal="right" vertical="top"/>
    </xf>
    <xf numFmtId="3" fontId="2" fillId="0" borderId="0" xfId="0" applyNumberFormat="1" applyFont="1" applyFill="1" applyBorder="1" applyAlignment="1" applyProtection="1">
      <alignment horizontal="center" vertical="center"/>
      <protection locked="0"/>
    </xf>
    <xf numFmtId="3" fontId="2" fillId="0" borderId="0" xfId="0" applyNumberFormat="1" applyFont="1" applyFill="1" applyBorder="1" applyAlignment="1" applyProtection="1">
      <alignment vertical="center"/>
      <protection locked="0"/>
    </xf>
    <xf numFmtId="3" fontId="5" fillId="0" borderId="0" xfId="0" applyNumberFormat="1" applyFont="1" applyBorder="1" applyAlignment="1">
      <alignment horizontal="center" vertical="top"/>
    </xf>
    <xf numFmtId="0" fontId="5" fillId="0" borderId="0" xfId="0" applyNumberFormat="1" applyFont="1" applyFill="1" applyAlignment="1" applyProtection="1">
      <alignment horizontal="justify" vertical="top" wrapText="1"/>
      <protection locked="0"/>
    </xf>
    <xf numFmtId="0" fontId="2" fillId="0" borderId="0" xfId="0" applyFont="1" applyFill="1" applyAlignment="1">
      <alignment horizontal="justify" vertical="top" wrapText="1"/>
    </xf>
    <xf numFmtId="0" fontId="3" fillId="0" borderId="0" xfId="0" applyFont="1" applyAlignment="1">
      <alignment horizontal="left" vertical="top"/>
    </xf>
    <xf numFmtId="0" fontId="4" fillId="0" borderId="0" xfId="0" applyFont="1" applyAlignment="1">
      <alignment horizontal="left" vertical="top" wrapText="1"/>
    </xf>
    <xf numFmtId="0" fontId="6" fillId="0" borderId="0" xfId="0" applyFont="1" applyAlignment="1">
      <alignment horizontal="left" vertical="top"/>
    </xf>
    <xf numFmtId="0" fontId="5" fillId="0" borderId="0" xfId="0" applyFont="1" applyAlignment="1">
      <alignment horizontal="left"/>
    </xf>
    <xf numFmtId="0" fontId="6" fillId="0" borderId="0" xfId="0" applyFont="1" applyAlignment="1">
      <alignment horizontal="left"/>
    </xf>
    <xf numFmtId="3" fontId="6" fillId="2" borderId="0" xfId="0" applyNumberFormat="1"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3" fontId="2" fillId="0" borderId="0" xfId="0" applyNumberFormat="1" applyFont="1" applyBorder="1" applyAlignment="1">
      <alignment horizontal="center" vertical="center" wrapText="1"/>
    </xf>
  </cellXfs>
  <cellStyles count="69">
    <cellStyle name="_anyagkiiras_sopron_vizcsat_fűtés_01" xfId="1"/>
    <cellStyle name="_anyagkiiras_sopron_vizcsat_fűtés_01_1" xfId="2"/>
    <cellStyle name="_Vízellátás-csatornázás" xfId="3"/>
    <cellStyle name="_Vízellátás-csatornázás_1" xfId="4"/>
    <cellStyle name="_Vízellátás-csatornázás_2" xfId="5"/>
    <cellStyle name="_Vízellátás-csatornázás_3" xfId="6"/>
    <cellStyle name="Ezres 2" xfId="7"/>
    <cellStyle name="Normál" xfId="0" builtinId="0"/>
    <cellStyle name="Normál 10" xfId="8"/>
    <cellStyle name="Normál 11" xfId="9"/>
    <cellStyle name="Normál 2 10" xfId="10"/>
    <cellStyle name="Normál 2 2" xfId="11"/>
    <cellStyle name="Normál 2 3" xfId="12"/>
    <cellStyle name="Normál 2 4" xfId="13"/>
    <cellStyle name="Normál 2 5" xfId="14"/>
    <cellStyle name="Normál 2 6" xfId="15"/>
    <cellStyle name="Normál 2 7" xfId="16"/>
    <cellStyle name="Normál 2 8" xfId="17"/>
    <cellStyle name="Normál 2 9" xfId="18"/>
    <cellStyle name="Normál 3 2" xfId="19"/>
    <cellStyle name="Normál 3 3" xfId="20"/>
    <cellStyle name="Normál 3 3 2" xfId="21"/>
    <cellStyle name="Normál 3 4" xfId="22"/>
    <cellStyle name="Normál 3 5" xfId="23"/>
    <cellStyle name="Normál 3 6" xfId="24"/>
    <cellStyle name="Normál 3 7" xfId="25"/>
    <cellStyle name="Normál 3 8" xfId="26"/>
    <cellStyle name="Normál 3 9" xfId="27"/>
    <cellStyle name="Normál 4 2" xfId="28"/>
    <cellStyle name="Normál 4 3" xfId="29"/>
    <cellStyle name="Normál 4 4" xfId="30"/>
    <cellStyle name="Normál 4 5" xfId="31"/>
    <cellStyle name="Normál 4 6" xfId="32"/>
    <cellStyle name="Normál 4 7" xfId="33"/>
    <cellStyle name="Normál 4 8" xfId="34"/>
    <cellStyle name="Normál 5 10" xfId="35"/>
    <cellStyle name="Normál 5 11" xfId="36"/>
    <cellStyle name="Normál 5 12" xfId="37"/>
    <cellStyle name="Normál 5 13" xfId="38"/>
    <cellStyle name="Normál 5 14" xfId="39"/>
    <cellStyle name="Normál 5 15" xfId="40"/>
    <cellStyle name="Normál 5 16" xfId="41"/>
    <cellStyle name="Normál 5 17" xfId="42"/>
    <cellStyle name="Normál 5 18" xfId="43"/>
    <cellStyle name="Normál 5 19" xfId="44"/>
    <cellStyle name="Normál 5 2" xfId="45"/>
    <cellStyle name="Normál 5 20" xfId="46"/>
    <cellStyle name="Normál 5 21" xfId="47"/>
    <cellStyle name="Normál 5 22" xfId="48"/>
    <cellStyle name="Normál 5 3" xfId="49"/>
    <cellStyle name="Normál 5 4" xfId="50"/>
    <cellStyle name="Normál 5 5" xfId="51"/>
    <cellStyle name="Normál 5 6" xfId="52"/>
    <cellStyle name="Normál 5 7" xfId="53"/>
    <cellStyle name="Normál 5 8" xfId="54"/>
    <cellStyle name="Normál 5 9" xfId="55"/>
    <cellStyle name="Normál 8" xfId="56"/>
    <cellStyle name="Normál 9" xfId="57"/>
    <cellStyle name="Normál_HPM" xfId="58"/>
    <cellStyle name="Normal_PriceCalc_20071_other" xfId="59"/>
    <cellStyle name="Stílus 1" xfId="60"/>
    <cellStyle name="Stílus 2" xfId="61"/>
    <cellStyle name="Stílus 3" xfId="62"/>
    <cellStyle name="Stílus 4" xfId="63"/>
    <cellStyle name="Stílus 5" xfId="64"/>
    <cellStyle name="Stílus 6" xfId="65"/>
    <cellStyle name="Stílus 7" xfId="66"/>
    <cellStyle name="Stílus 8" xfId="67"/>
    <cellStyle name="Stílus 9" xfId="6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dimension ref="A1:O38"/>
  <sheetViews>
    <sheetView tabSelected="1" view="pageBreakPreview" zoomScale="70" zoomScaleNormal="100" zoomScaleSheetLayoutView="70" workbookViewId="0">
      <selection activeCell="B45" sqref="B45"/>
    </sheetView>
  </sheetViews>
  <sheetFormatPr defaultRowHeight="15.75" x14ac:dyDescent="0.25"/>
  <cols>
    <col min="1" max="1" width="6.375" style="5" customWidth="1"/>
    <col min="2" max="2" width="25.875" style="5" customWidth="1"/>
    <col min="3" max="3" width="17.875" style="5" customWidth="1"/>
    <col min="4" max="4" width="10.25" style="5" bestFit="1" customWidth="1"/>
    <col min="5" max="5" width="14.75" style="5" customWidth="1"/>
    <col min="6" max="6" width="15.625" style="55" customWidth="1"/>
    <col min="7" max="7" width="15.625" style="58" customWidth="1"/>
    <col min="8" max="8" width="15.75" style="57" customWidth="1"/>
    <col min="9" max="9" width="9" style="55"/>
    <col min="10" max="10" width="14.875" style="55" customWidth="1"/>
    <col min="11" max="16384" width="9" style="55"/>
  </cols>
  <sheetData>
    <row r="1" spans="1:15" s="40" customFormat="1" x14ac:dyDescent="0.25">
      <c r="A1" s="9"/>
      <c r="B1" s="38"/>
      <c r="C1" s="9"/>
      <c r="D1" s="9"/>
      <c r="E1" s="9"/>
      <c r="G1" s="41"/>
      <c r="H1" s="42"/>
    </row>
    <row r="2" spans="1:15" s="9" customFormat="1" ht="20.25" x14ac:dyDescent="0.25">
      <c r="A2" s="171" t="s">
        <v>103</v>
      </c>
      <c r="B2" s="171"/>
      <c r="C2" s="171"/>
      <c r="D2" s="171"/>
      <c r="E2" s="171"/>
      <c r="F2" s="39"/>
      <c r="G2" s="43"/>
      <c r="H2" s="44"/>
      <c r="I2" s="39"/>
    </row>
    <row r="3" spans="1:15" s="9" customFormat="1" ht="20.25" x14ac:dyDescent="0.25">
      <c r="A3" s="8"/>
      <c r="B3" s="8"/>
      <c r="C3" s="8"/>
      <c r="D3" s="8"/>
      <c r="E3" s="8"/>
      <c r="F3" s="39"/>
      <c r="G3" s="43"/>
      <c r="H3" s="44"/>
      <c r="I3" s="39"/>
    </row>
    <row r="4" spans="1:15" customFormat="1" ht="39.75" customHeight="1" x14ac:dyDescent="0.25">
      <c r="A4" s="172" t="s">
        <v>69</v>
      </c>
      <c r="B4" s="173"/>
      <c r="C4" s="173"/>
      <c r="D4" s="173"/>
      <c r="E4" s="173"/>
      <c r="F4" s="173"/>
      <c r="G4" s="173"/>
      <c r="H4" s="173"/>
      <c r="I4" s="173"/>
      <c r="J4" s="173"/>
      <c r="K4" s="173"/>
      <c r="L4" s="173"/>
      <c r="M4" s="173"/>
      <c r="N4" s="173"/>
      <c r="O4" s="173"/>
    </row>
    <row r="5" spans="1:15" customFormat="1" ht="15" customHeight="1" x14ac:dyDescent="0.25">
      <c r="A5" s="173"/>
      <c r="B5" s="173"/>
      <c r="C5" s="173"/>
      <c r="D5" s="173"/>
      <c r="E5" s="173"/>
      <c r="F5" s="173"/>
      <c r="G5" s="173"/>
      <c r="H5" s="173"/>
      <c r="I5" s="173"/>
      <c r="J5" s="173"/>
      <c r="K5" s="173"/>
      <c r="L5" s="173"/>
      <c r="M5" s="173"/>
      <c r="N5" s="173"/>
      <c r="O5" s="173"/>
    </row>
    <row r="6" spans="1:15" customFormat="1" x14ac:dyDescent="0.25">
      <c r="A6" s="150"/>
      <c r="B6" s="150"/>
      <c r="C6" s="150"/>
      <c r="D6" s="150"/>
      <c r="E6" s="150"/>
      <c r="F6" s="150"/>
      <c r="G6" s="150"/>
      <c r="H6" s="150"/>
      <c r="I6" s="150"/>
      <c r="J6" s="150"/>
      <c r="K6" s="150"/>
      <c r="L6" s="150"/>
      <c r="M6" s="150"/>
      <c r="N6" s="150"/>
      <c r="O6" s="150"/>
    </row>
    <row r="7" spans="1:15" s="151" customFormat="1" x14ac:dyDescent="0.25">
      <c r="A7" s="174" t="s">
        <v>70</v>
      </c>
      <c r="B7" s="174"/>
      <c r="C7" s="174"/>
      <c r="D7" s="174"/>
      <c r="E7" s="174"/>
      <c r="F7" s="174"/>
      <c r="G7" s="174"/>
      <c r="H7" s="174"/>
      <c r="I7" s="174"/>
      <c r="J7" s="175"/>
      <c r="K7" s="175"/>
      <c r="L7" s="175"/>
      <c r="M7" s="175"/>
      <c r="N7" s="175"/>
      <c r="O7" s="175"/>
    </row>
    <row r="8" spans="1:15" s="151" customFormat="1" x14ac:dyDescent="0.25">
      <c r="A8" s="174"/>
      <c r="B8" s="174"/>
      <c r="C8" s="174"/>
      <c r="D8" s="174"/>
      <c r="E8" s="174"/>
      <c r="F8" s="174"/>
      <c r="G8" s="174"/>
      <c r="H8" s="174"/>
      <c r="I8" s="174"/>
      <c r="J8" s="175"/>
      <c r="K8" s="175"/>
      <c r="L8" s="175"/>
      <c r="M8" s="175"/>
      <c r="N8" s="175"/>
      <c r="O8" s="175"/>
    </row>
    <row r="9" spans="1:15" s="151" customFormat="1" x14ac:dyDescent="0.25">
      <c r="A9" s="174" t="s">
        <v>11</v>
      </c>
      <c r="B9" s="174"/>
      <c r="C9" s="174"/>
      <c r="D9" s="174"/>
      <c r="E9" s="174"/>
      <c r="F9" s="174"/>
      <c r="G9" s="174"/>
      <c r="H9" s="174"/>
      <c r="I9" s="174"/>
      <c r="J9" s="175"/>
      <c r="K9" s="175"/>
      <c r="L9" s="175"/>
      <c r="M9" s="175"/>
      <c r="N9" s="175"/>
      <c r="O9" s="175"/>
    </row>
    <row r="10" spans="1:15" s="16" customFormat="1" hidden="1" x14ac:dyDescent="0.25">
      <c r="A10" s="11"/>
      <c r="B10" s="11"/>
      <c r="C10" s="11"/>
      <c r="D10" s="11"/>
      <c r="E10" s="11"/>
      <c r="G10" s="20"/>
      <c r="H10" s="47"/>
    </row>
    <row r="11" spans="1:15" s="16" customFormat="1" hidden="1" x14ac:dyDescent="0.25">
      <c r="A11" s="11"/>
      <c r="B11" s="11"/>
      <c r="C11" s="11"/>
      <c r="D11" s="11"/>
      <c r="E11" s="11"/>
      <c r="G11" s="20"/>
      <c r="H11" s="47"/>
    </row>
    <row r="12" spans="1:15" s="16" customFormat="1" x14ac:dyDescent="0.25">
      <c r="A12" s="11"/>
      <c r="B12" s="11"/>
      <c r="C12" s="11"/>
      <c r="D12" s="11"/>
      <c r="E12" s="11"/>
      <c r="G12" s="20"/>
      <c r="H12" s="47"/>
    </row>
    <row r="13" spans="1:15" s="5" customFormat="1" ht="121.5" customHeight="1" x14ac:dyDescent="0.25">
      <c r="A13" s="169" t="s">
        <v>71</v>
      </c>
      <c r="B13" s="170"/>
      <c r="C13" s="170"/>
      <c r="D13" s="170"/>
      <c r="E13" s="170"/>
      <c r="G13" s="45"/>
      <c r="H13" s="46"/>
    </row>
    <row r="14" spans="1:15" s="5" customFormat="1" x14ac:dyDescent="0.25">
      <c r="A14" s="16"/>
      <c r="B14" s="10"/>
      <c r="C14" s="17"/>
      <c r="D14" s="18"/>
      <c r="E14" s="17"/>
      <c r="G14" s="45"/>
      <c r="H14" s="46"/>
    </row>
    <row r="15" spans="1:15" s="48" customFormat="1" ht="12.75" x14ac:dyDescent="0.25">
      <c r="A15" s="19"/>
      <c r="B15" s="164" t="s">
        <v>37</v>
      </c>
      <c r="C15" s="165" t="s">
        <v>38</v>
      </c>
      <c r="D15" s="165" t="s">
        <v>39</v>
      </c>
      <c r="E15" s="165" t="s">
        <v>58</v>
      </c>
      <c r="G15" s="49"/>
      <c r="I15" s="50"/>
    </row>
    <row r="16" spans="1:15" s="5" customFormat="1" x14ac:dyDescent="0.25">
      <c r="A16" s="21"/>
      <c r="B16" s="15"/>
      <c r="C16" s="63"/>
      <c r="D16" s="63"/>
      <c r="E16" s="53"/>
      <c r="H16" s="46"/>
    </row>
    <row r="17" spans="1:10" s="5" customFormat="1" ht="31.5" x14ac:dyDescent="0.25">
      <c r="A17" s="21"/>
      <c r="B17" s="15" t="s">
        <v>31</v>
      </c>
      <c r="C17" s="63">
        <f>'Védőcsövek, kábeltálcák'!H15</f>
        <v>0</v>
      </c>
      <c r="D17" s="63">
        <f>'Védőcsövek, kábeltálcák'!I15</f>
        <v>0</v>
      </c>
      <c r="E17" s="53">
        <f t="shared" ref="E17:E22" si="0">SUM(C17,D17)</f>
        <v>0</v>
      </c>
      <c r="H17" s="46"/>
    </row>
    <row r="18" spans="1:10" s="5" customFormat="1" x14ac:dyDescent="0.25">
      <c r="A18" s="21"/>
      <c r="B18" s="4" t="s">
        <v>18</v>
      </c>
      <c r="C18" s="63">
        <f>'Vezetékek, kábelek'!H16</f>
        <v>0</v>
      </c>
      <c r="D18" s="63">
        <f>'Vezetékek, kábelek'!I16</f>
        <v>0</v>
      </c>
      <c r="E18" s="53">
        <f t="shared" si="0"/>
        <v>0</v>
      </c>
      <c r="G18" s="51"/>
      <c r="H18" s="46" t="s">
        <v>45</v>
      </c>
    </row>
    <row r="19" spans="1:10" s="5" customFormat="1" x14ac:dyDescent="0.25">
      <c r="A19" s="21"/>
      <c r="B19" s="4" t="s">
        <v>24</v>
      </c>
      <c r="C19" s="63">
        <f>'Világítótestek, lámpatestek'!H9</f>
        <v>0</v>
      </c>
      <c r="D19" s="63">
        <f>'Világítótestek, lámpatestek'!I9</f>
        <v>0</v>
      </c>
      <c r="E19" s="53">
        <f t="shared" si="0"/>
        <v>0</v>
      </c>
      <c r="G19" s="51"/>
      <c r="H19" s="46"/>
    </row>
    <row r="20" spans="1:10" s="5" customFormat="1" x14ac:dyDescent="0.25">
      <c r="A20" s="21"/>
      <c r="B20" s="4" t="s">
        <v>15</v>
      </c>
      <c r="C20" s="63">
        <f>'Kapcsolók, szerelvények'!H9</f>
        <v>0</v>
      </c>
      <c r="D20" s="63">
        <f>'Kapcsolók, szerelvények'!I9</f>
        <v>0</v>
      </c>
      <c r="E20" s="53">
        <f t="shared" si="0"/>
        <v>0</v>
      </c>
      <c r="G20" s="22"/>
      <c r="H20" s="46"/>
    </row>
    <row r="21" spans="1:10" s="5" customFormat="1" x14ac:dyDescent="0.25">
      <c r="A21" s="21"/>
      <c r="B21" s="4" t="s">
        <v>22</v>
      </c>
      <c r="C21" s="63">
        <f>'Elosztó berendezések'!H9-'Elosztó berendezések'!H23</f>
        <v>0</v>
      </c>
      <c r="D21" s="63">
        <f>'Elosztó berendezések'!I9-'Elosztó berendezések'!I23</f>
        <v>0</v>
      </c>
      <c r="E21" s="53">
        <f t="shared" si="0"/>
        <v>0</v>
      </c>
      <c r="G21" s="51"/>
      <c r="H21" s="52"/>
      <c r="I21" s="13"/>
      <c r="J21" s="13"/>
    </row>
    <row r="22" spans="1:10" s="5" customFormat="1" x14ac:dyDescent="0.25">
      <c r="A22" s="21"/>
      <c r="B22" s="24" t="s">
        <v>12</v>
      </c>
      <c r="C22" s="63">
        <f>'Kiegészítő tételek'!H32</f>
        <v>0</v>
      </c>
      <c r="D22" s="63">
        <f>'Kiegészítő tételek'!I32</f>
        <v>0</v>
      </c>
      <c r="E22" s="53">
        <f t="shared" si="0"/>
        <v>0</v>
      </c>
      <c r="G22" s="22"/>
      <c r="H22" s="46"/>
    </row>
    <row r="23" spans="1:10" s="5" customFormat="1" ht="31.5" x14ac:dyDescent="0.25">
      <c r="A23" s="21"/>
      <c r="B23" s="25" t="s">
        <v>13</v>
      </c>
      <c r="C23" s="26">
        <f>SUM(C16:C22)</f>
        <v>0</v>
      </c>
      <c r="D23" s="26">
        <f>SUM(D16:D22)</f>
        <v>0</v>
      </c>
      <c r="E23" s="26">
        <f>SUM(E16:E22)</f>
        <v>0</v>
      </c>
      <c r="G23" s="51"/>
      <c r="H23" s="46"/>
      <c r="J23" s="53"/>
    </row>
    <row r="24" spans="1:10" s="5" customFormat="1" x14ac:dyDescent="0.25">
      <c r="A24" s="21"/>
      <c r="B24" s="7"/>
      <c r="C24" s="22"/>
      <c r="D24" s="22"/>
      <c r="E24" s="23"/>
      <c r="G24" s="51"/>
      <c r="H24" s="46"/>
    </row>
    <row r="25" spans="1:10" s="5" customFormat="1" x14ac:dyDescent="0.25">
      <c r="A25" s="21"/>
      <c r="B25" s="4" t="s">
        <v>68</v>
      </c>
      <c r="C25" s="63">
        <f>'Elosztó berendezések'!H23</f>
        <v>0</v>
      </c>
      <c r="D25" s="63">
        <f>'Elosztó berendezések'!I23</f>
        <v>0</v>
      </c>
      <c r="E25" s="53">
        <f>SUM(C25,D25)</f>
        <v>0</v>
      </c>
      <c r="G25" s="51"/>
      <c r="H25" s="52"/>
      <c r="I25" s="13"/>
      <c r="J25" s="13"/>
    </row>
    <row r="26" spans="1:10" s="5" customFormat="1" x14ac:dyDescent="0.25">
      <c r="A26" s="27"/>
      <c r="B26" s="28" t="s">
        <v>45</v>
      </c>
      <c r="C26" s="29"/>
      <c r="D26" s="29"/>
      <c r="E26" s="29"/>
      <c r="G26" s="51"/>
      <c r="H26" s="46"/>
    </row>
    <row r="27" spans="1:10" s="5" customFormat="1" x14ac:dyDescent="0.25">
      <c r="A27" s="27"/>
      <c r="B27" s="30" t="s">
        <v>102</v>
      </c>
      <c r="C27" s="31">
        <f>(C23+C25)*0.27</f>
        <v>0</v>
      </c>
      <c r="D27" s="31">
        <f>(D23+D25)*0.27</f>
        <v>0</v>
      </c>
      <c r="E27" s="31">
        <f>(E23+E25)*0.27</f>
        <v>0</v>
      </c>
      <c r="G27" s="29"/>
      <c r="H27" s="46"/>
    </row>
    <row r="28" spans="1:10" s="5" customFormat="1" x14ac:dyDescent="0.25">
      <c r="A28" s="27"/>
      <c r="B28" s="27"/>
      <c r="C28" s="29"/>
      <c r="D28" s="29"/>
      <c r="E28" s="29"/>
      <c r="G28" s="51"/>
      <c r="H28" s="46"/>
    </row>
    <row r="29" spans="1:10" s="5" customFormat="1" x14ac:dyDescent="0.25">
      <c r="A29" s="32"/>
      <c r="B29" s="33" t="s">
        <v>57</v>
      </c>
      <c r="C29" s="34">
        <f>C27+C25+C23</f>
        <v>0</v>
      </c>
      <c r="D29" s="34">
        <f>D27+D23+D25</f>
        <v>0</v>
      </c>
      <c r="E29" s="34">
        <f>E27+E23+E25</f>
        <v>0</v>
      </c>
      <c r="G29" s="29"/>
      <c r="H29" s="54"/>
    </row>
    <row r="30" spans="1:10" x14ac:dyDescent="0.25">
      <c r="A30" s="36"/>
      <c r="B30" s="37"/>
      <c r="C30" s="168"/>
      <c r="D30" s="168"/>
      <c r="E30" s="22"/>
      <c r="G30" s="56"/>
    </row>
    <row r="36" spans="3:3" x14ac:dyDescent="0.25">
      <c r="C36" s="7"/>
    </row>
    <row r="37" spans="3:3" x14ac:dyDescent="0.25">
      <c r="C37" s="7"/>
    </row>
    <row r="38" spans="3:3" x14ac:dyDescent="0.25">
      <c r="C38" s="7"/>
    </row>
  </sheetData>
  <mergeCells count="7">
    <mergeCell ref="C30:D30"/>
    <mergeCell ref="A13:E13"/>
    <mergeCell ref="A2:E2"/>
    <mergeCell ref="A4:O5"/>
    <mergeCell ref="A7:O7"/>
    <mergeCell ref="A8:O8"/>
    <mergeCell ref="A9:O9"/>
  </mergeCells>
  <phoneticPr fontId="0" type="noConversion"/>
  <printOptions horizontalCentered="1"/>
  <pageMargins left="0.78740157480314965" right="0.39370078740157483" top="1.1811023622047245" bottom="0.78740157480314965" header="0.39370078740157483" footer="0.39370078740157483"/>
  <pageSetup paperSize="9" orientation="portrait" r:id="rId1"/>
  <headerFooter>
    <oddHeader xml:space="preserve">&amp;L&amp;"Arial Narrow,Normál"&amp;8Hungaroproject Mérnökiroda Kft.
1146 Bp., Hungária krt. 140-144.
T: 471-5101, F: 471-5102
e-mail: hpm@hungaroproject.hu
internet: www.hungaroproject.hu&amp;R&amp;8
</oddHeader>
    <oddFooter>&amp;L&amp;"Arial Narrow,Normál"&amp;8&amp;A&amp;C&amp;8 &amp;"Arial Narrow,Normál"2017. június 06.
&amp;P/&amp;N&amp;R&amp;"Arial Narrow,Normál"&amp;8Munkaszám: 2016-038
Verzió:00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2">
    <tabColor rgb="FFFF0000"/>
  </sheetPr>
  <dimension ref="A1:BJ29"/>
  <sheetViews>
    <sheetView view="pageBreakPreview" topLeftCell="A7" zoomScaleNormal="100" zoomScaleSheetLayoutView="100" workbookViewId="0">
      <selection activeCell="H5" sqref="H5"/>
    </sheetView>
  </sheetViews>
  <sheetFormatPr defaultColWidth="8.875" defaultRowHeight="15.75" x14ac:dyDescent="0.25"/>
  <cols>
    <col min="1" max="1" width="4.625" style="68" customWidth="1"/>
    <col min="2" max="2" width="7" style="68" customWidth="1"/>
    <col min="3" max="3" width="56.625" style="68" customWidth="1"/>
    <col min="4" max="4" width="7.5" style="59" customWidth="1"/>
    <col min="5" max="5" width="5.625" style="68" customWidth="1"/>
    <col min="6" max="6" width="9.875" style="163" customWidth="1"/>
    <col min="7" max="7" width="8.5" style="97" customWidth="1"/>
    <col min="8" max="8" width="11.75" style="97" customWidth="1"/>
    <col min="9" max="9" width="9.375" style="97" customWidth="1"/>
    <col min="10" max="15" width="8.875" style="97" customWidth="1"/>
    <col min="16" max="17" width="8.875" style="133" customWidth="1"/>
    <col min="18" max="16384" width="8.875" style="97"/>
  </cols>
  <sheetData>
    <row r="1" spans="1:62" s="121" customFormat="1" ht="25.5" x14ac:dyDescent="0.25">
      <c r="A1" s="76" t="s">
        <v>43</v>
      </c>
      <c r="B1" s="76" t="s">
        <v>27</v>
      </c>
      <c r="C1" s="76" t="s">
        <v>59</v>
      </c>
      <c r="D1" s="77" t="s">
        <v>0</v>
      </c>
      <c r="E1" s="76" t="s">
        <v>25</v>
      </c>
      <c r="F1" s="176" t="s">
        <v>1</v>
      </c>
      <c r="G1" s="176"/>
      <c r="H1" s="176" t="s">
        <v>2</v>
      </c>
      <c r="I1" s="176"/>
      <c r="J1" s="86"/>
      <c r="K1" s="86"/>
      <c r="L1" s="120"/>
      <c r="M1" s="120"/>
      <c r="N1" s="120"/>
      <c r="O1" s="120"/>
      <c r="P1" s="102"/>
      <c r="Q1" s="77"/>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row>
    <row r="2" spans="1:62" s="105" customFormat="1" x14ac:dyDescent="0.25">
      <c r="A2" s="1"/>
      <c r="B2" s="1"/>
      <c r="C2" s="1"/>
      <c r="D2" s="14"/>
      <c r="E2" s="1"/>
      <c r="F2" s="158" t="s">
        <v>5</v>
      </c>
      <c r="G2" s="80" t="s">
        <v>39</v>
      </c>
      <c r="H2" s="80" t="s">
        <v>5</v>
      </c>
      <c r="I2" s="80" t="s">
        <v>39</v>
      </c>
      <c r="J2" s="177"/>
      <c r="K2" s="177"/>
      <c r="L2" s="104"/>
      <c r="M2" s="80"/>
      <c r="N2" s="104"/>
      <c r="O2" s="104"/>
      <c r="P2" s="138"/>
      <c r="Q2" s="139"/>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68" customFormat="1" x14ac:dyDescent="0.25">
      <c r="A3" s="64" t="s">
        <v>45</v>
      </c>
      <c r="B3" s="65"/>
      <c r="C3" s="15" t="s">
        <v>31</v>
      </c>
      <c r="D3" s="59"/>
      <c r="F3" s="159"/>
      <c r="G3" s="82"/>
      <c r="H3" s="82"/>
      <c r="I3" s="82"/>
      <c r="J3" s="90"/>
      <c r="K3" s="90"/>
      <c r="M3" s="81"/>
      <c r="P3" s="137"/>
      <c r="Q3" s="111"/>
    </row>
    <row r="4" spans="1:62" s="16" customFormat="1" x14ac:dyDescent="0.25">
      <c r="A4" s="65"/>
      <c r="B4" s="65"/>
      <c r="C4" s="15"/>
      <c r="D4" s="66"/>
      <c r="E4" s="65"/>
      <c r="F4" s="160"/>
      <c r="G4" s="83"/>
      <c r="H4" s="83"/>
      <c r="I4" s="83"/>
      <c r="J4" s="93"/>
      <c r="K4" s="83"/>
      <c r="M4" s="84"/>
      <c r="P4" s="133"/>
      <c r="Q4" s="140"/>
    </row>
    <row r="5" spans="1:62" s="87" customFormat="1" ht="78.75" x14ac:dyDescent="0.25">
      <c r="A5" s="91">
        <v>1</v>
      </c>
      <c r="B5" s="94"/>
      <c r="C5" s="6" t="s">
        <v>94</v>
      </c>
      <c r="D5" s="142">
        <v>5</v>
      </c>
      <c r="E5" s="92" t="s">
        <v>14</v>
      </c>
      <c r="F5" s="166">
        <v>0</v>
      </c>
      <c r="G5" s="166">
        <v>0</v>
      </c>
      <c r="H5" s="111">
        <f t="shared" ref="H5" si="0">PRODUCT(D5,F5)</f>
        <v>0</v>
      </c>
      <c r="I5" s="111">
        <f>PRODUCT(D5,G5)</f>
        <v>0</v>
      </c>
      <c r="J5" s="93"/>
      <c r="K5" s="83"/>
      <c r="M5" s="83"/>
      <c r="P5" s="141"/>
      <c r="Q5" s="142"/>
    </row>
    <row r="6" spans="1:62" s="87" customFormat="1" ht="57" customHeight="1" x14ac:dyDescent="0.25">
      <c r="A6" s="91">
        <v>2</v>
      </c>
      <c r="B6" s="94"/>
      <c r="C6" s="6" t="s">
        <v>10</v>
      </c>
      <c r="D6" s="142">
        <v>6</v>
      </c>
      <c r="E6" s="92" t="s">
        <v>14</v>
      </c>
      <c r="F6" s="166">
        <v>0</v>
      </c>
      <c r="G6" s="166">
        <v>0</v>
      </c>
      <c r="H6" s="111">
        <f t="shared" ref="H6:H13" si="1">PRODUCT(D6,F6)</f>
        <v>0</v>
      </c>
      <c r="I6" s="111">
        <f t="shared" ref="I6:I13" si="2">PRODUCT(D6,G6)</f>
        <v>0</v>
      </c>
      <c r="J6" s="93"/>
      <c r="K6" s="83"/>
      <c r="M6" s="83"/>
      <c r="P6" s="141"/>
      <c r="Q6" s="142"/>
    </row>
    <row r="7" spans="1:62" s="68" customFormat="1" ht="78.75" x14ac:dyDescent="0.25">
      <c r="A7" s="91">
        <v>3</v>
      </c>
      <c r="B7" s="91"/>
      <c r="C7" s="6" t="s">
        <v>95</v>
      </c>
      <c r="D7" s="142">
        <v>1900</v>
      </c>
      <c r="E7" s="92" t="s">
        <v>62</v>
      </c>
      <c r="F7" s="166">
        <v>0</v>
      </c>
      <c r="G7" s="166">
        <v>0</v>
      </c>
      <c r="H7" s="111">
        <f t="shared" si="1"/>
        <v>0</v>
      </c>
      <c r="I7" s="111">
        <f t="shared" si="2"/>
        <v>0</v>
      </c>
      <c r="J7" s="93"/>
      <c r="K7" s="83"/>
      <c r="M7" s="83"/>
      <c r="P7" s="141"/>
      <c r="Q7" s="142"/>
    </row>
    <row r="8" spans="1:62" s="68" customFormat="1" ht="78.75" x14ac:dyDescent="0.25">
      <c r="A8" s="91">
        <v>4</v>
      </c>
      <c r="B8" s="91"/>
      <c r="C8" s="6" t="s">
        <v>96</v>
      </c>
      <c r="D8" s="142">
        <v>380</v>
      </c>
      <c r="E8" s="92" t="s">
        <v>62</v>
      </c>
      <c r="F8" s="166">
        <v>0</v>
      </c>
      <c r="G8" s="166">
        <v>0</v>
      </c>
      <c r="H8" s="111">
        <f t="shared" si="1"/>
        <v>0</v>
      </c>
      <c r="I8" s="111">
        <f t="shared" si="2"/>
        <v>0</v>
      </c>
      <c r="J8" s="93"/>
      <c r="K8" s="83"/>
      <c r="M8" s="83"/>
      <c r="P8" s="141"/>
      <c r="Q8" s="142"/>
    </row>
    <row r="9" spans="1:62" s="68" customFormat="1" ht="78.75" x14ac:dyDescent="0.25">
      <c r="A9" s="91">
        <v>5</v>
      </c>
      <c r="B9" s="91"/>
      <c r="C9" s="6" t="s">
        <v>97</v>
      </c>
      <c r="D9" s="142">
        <v>80</v>
      </c>
      <c r="E9" s="92" t="s">
        <v>62</v>
      </c>
      <c r="F9" s="166">
        <v>0</v>
      </c>
      <c r="G9" s="166">
        <v>0</v>
      </c>
      <c r="H9" s="111">
        <f t="shared" si="1"/>
        <v>0</v>
      </c>
      <c r="I9" s="111">
        <f t="shared" si="2"/>
        <v>0</v>
      </c>
      <c r="J9" s="93"/>
      <c r="K9" s="83"/>
      <c r="M9" s="83"/>
      <c r="P9" s="141"/>
      <c r="Q9" s="142"/>
    </row>
    <row r="10" spans="1:62" s="68" customFormat="1" ht="78.75" x14ac:dyDescent="0.25">
      <c r="A10" s="91">
        <v>6</v>
      </c>
      <c r="B10" s="91"/>
      <c r="C10" s="6" t="s">
        <v>98</v>
      </c>
      <c r="D10" s="142">
        <v>50</v>
      </c>
      <c r="E10" s="92" t="s">
        <v>62</v>
      </c>
      <c r="F10" s="166">
        <v>0</v>
      </c>
      <c r="G10" s="166">
        <v>0</v>
      </c>
      <c r="H10" s="111">
        <f t="shared" si="1"/>
        <v>0</v>
      </c>
      <c r="I10" s="111">
        <f t="shared" si="2"/>
        <v>0</v>
      </c>
      <c r="J10" s="93"/>
      <c r="K10" s="83"/>
      <c r="M10" s="83"/>
      <c r="P10" s="141"/>
      <c r="Q10" s="142"/>
    </row>
    <row r="11" spans="1:62" s="68" customFormat="1" ht="78.75" x14ac:dyDescent="0.25">
      <c r="A11" s="91">
        <v>7</v>
      </c>
      <c r="B11" s="91"/>
      <c r="C11" s="6" t="s">
        <v>99</v>
      </c>
      <c r="D11" s="142">
        <v>50</v>
      </c>
      <c r="E11" s="92" t="s">
        <v>62</v>
      </c>
      <c r="F11" s="166">
        <v>0</v>
      </c>
      <c r="G11" s="166">
        <v>0</v>
      </c>
      <c r="H11" s="111">
        <f t="shared" si="1"/>
        <v>0</v>
      </c>
      <c r="I11" s="111">
        <f t="shared" si="2"/>
        <v>0</v>
      </c>
      <c r="J11" s="93"/>
      <c r="K11" s="83"/>
      <c r="M11" s="83"/>
      <c r="P11" s="141"/>
      <c r="Q11" s="142"/>
    </row>
    <row r="12" spans="1:62" s="68" customFormat="1" ht="63" x14ac:dyDescent="0.25">
      <c r="A12" s="91">
        <v>8</v>
      </c>
      <c r="B12" s="116" t="s">
        <v>26</v>
      </c>
      <c r="C12" s="6" t="s">
        <v>101</v>
      </c>
      <c r="D12" s="142">
        <v>10</v>
      </c>
      <c r="E12" s="92" t="s">
        <v>63</v>
      </c>
      <c r="F12" s="166">
        <v>0</v>
      </c>
      <c r="G12" s="166">
        <v>0</v>
      </c>
      <c r="H12" s="111">
        <f t="shared" si="1"/>
        <v>0</v>
      </c>
      <c r="I12" s="111">
        <f t="shared" si="2"/>
        <v>0</v>
      </c>
      <c r="J12" s="93"/>
      <c r="K12" s="83"/>
      <c r="L12" s="69"/>
      <c r="M12" s="83"/>
      <c r="N12" s="69"/>
      <c r="O12" s="69"/>
      <c r="P12" s="141"/>
      <c r="Q12" s="142"/>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row>
    <row r="13" spans="1:62" s="68" customFormat="1" ht="63" x14ac:dyDescent="0.25">
      <c r="A13" s="91">
        <v>9</v>
      </c>
      <c r="B13" s="116" t="s">
        <v>26</v>
      </c>
      <c r="C13" s="6" t="s">
        <v>100</v>
      </c>
      <c r="D13" s="142">
        <v>4</v>
      </c>
      <c r="E13" s="92" t="s">
        <v>63</v>
      </c>
      <c r="F13" s="166">
        <v>0</v>
      </c>
      <c r="G13" s="166">
        <v>0</v>
      </c>
      <c r="H13" s="111">
        <f t="shared" si="1"/>
        <v>0</v>
      </c>
      <c r="I13" s="111">
        <f t="shared" si="2"/>
        <v>0</v>
      </c>
      <c r="J13" s="93"/>
      <c r="K13" s="83"/>
      <c r="L13" s="69"/>
      <c r="M13" s="83"/>
      <c r="N13" s="69"/>
      <c r="O13" s="69"/>
      <c r="P13" s="141"/>
      <c r="Q13" s="142"/>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row>
    <row r="14" spans="1:62" x14ac:dyDescent="0.25">
      <c r="A14" s="91" t="s">
        <v>45</v>
      </c>
      <c r="B14" s="91"/>
      <c r="C14" s="6"/>
      <c r="D14" s="123"/>
      <c r="E14" s="91"/>
      <c r="F14" s="161"/>
      <c r="G14" s="59"/>
      <c r="H14" s="68"/>
      <c r="M14" s="59"/>
    </row>
    <row r="15" spans="1:62" x14ac:dyDescent="0.25">
      <c r="A15" s="91"/>
      <c r="B15" s="91"/>
      <c r="C15" s="67" t="s">
        <v>17</v>
      </c>
      <c r="D15" s="126"/>
      <c r="E15" s="100"/>
      <c r="F15" s="146"/>
      <c r="G15" s="126"/>
      <c r="H15" s="101">
        <f>SUM(H5:H14)</f>
        <v>0</v>
      </c>
      <c r="I15" s="101">
        <f>SUM(I5:I14)</f>
        <v>0</v>
      </c>
      <c r="M15" s="59"/>
    </row>
    <row r="16" spans="1:62" x14ac:dyDescent="0.25">
      <c r="F16" s="162"/>
      <c r="G16" s="69"/>
      <c r="H16" s="69"/>
      <c r="M16" s="69"/>
    </row>
    <row r="17" spans="1:13" x14ac:dyDescent="0.25">
      <c r="F17" s="162"/>
      <c r="G17" s="69"/>
      <c r="H17" s="69"/>
      <c r="M17" s="69"/>
    </row>
    <row r="18" spans="1:13" x14ac:dyDescent="0.25">
      <c r="F18" s="162"/>
      <c r="G18" s="69"/>
      <c r="H18" s="69"/>
      <c r="M18" s="69"/>
    </row>
    <row r="22" spans="1:13" x14ac:dyDescent="0.25">
      <c r="C22" s="132"/>
    </row>
    <row r="23" spans="1:13" x14ac:dyDescent="0.25">
      <c r="C23" s="132"/>
    </row>
    <row r="24" spans="1:13" x14ac:dyDescent="0.25">
      <c r="C24" s="132"/>
    </row>
    <row r="28" spans="1:13" x14ac:dyDescent="0.25">
      <c r="A28" s="65"/>
    </row>
    <row r="29" spans="1:13" x14ac:dyDescent="0.25">
      <c r="A29" s="97"/>
      <c r="B29" s="97"/>
      <c r="C29" s="97"/>
      <c r="D29" s="97"/>
      <c r="E29" s="97"/>
    </row>
  </sheetData>
  <sheetProtection password="D74F" sheet="1" objects="1" scenarios="1"/>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rowBreaks count="1" manualBreakCount="1">
    <brk id="8" max="8"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tabColor rgb="FFFF0000"/>
  </sheetPr>
  <dimension ref="A1:BG37"/>
  <sheetViews>
    <sheetView view="pageBreakPreview" zoomScale="85" zoomScaleNormal="100" zoomScaleSheetLayoutView="85" workbookViewId="0">
      <selection activeCell="F7" sqref="F7"/>
    </sheetView>
  </sheetViews>
  <sheetFormatPr defaultColWidth="8.875" defaultRowHeight="15.75" x14ac:dyDescent="0.25"/>
  <cols>
    <col min="1" max="1" width="4.625" style="16" customWidth="1"/>
    <col min="2" max="2" width="7" style="16" customWidth="1"/>
    <col min="3" max="3" width="56.625" style="16"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3" width="8.875" style="97" customWidth="1"/>
    <col min="14" max="15" width="8.875" style="133" customWidth="1"/>
    <col min="16" max="16" width="8.875" style="97" customWidth="1"/>
    <col min="17" max="16384" width="8.875" style="97"/>
  </cols>
  <sheetData>
    <row r="1" spans="1:59" s="103" customFormat="1" ht="25.5" x14ac:dyDescent="0.25">
      <c r="A1" s="76" t="s">
        <v>43</v>
      </c>
      <c r="B1" s="76" t="s">
        <v>27</v>
      </c>
      <c r="C1" s="76" t="s">
        <v>59</v>
      </c>
      <c r="D1" s="78" t="s">
        <v>0</v>
      </c>
      <c r="E1" s="76" t="s">
        <v>25</v>
      </c>
      <c r="F1" s="176" t="s">
        <v>1</v>
      </c>
      <c r="G1" s="176"/>
      <c r="H1" s="176" t="s">
        <v>2</v>
      </c>
      <c r="I1" s="176"/>
      <c r="J1" s="86"/>
      <c r="K1" s="86"/>
      <c r="L1" s="102"/>
      <c r="M1" s="102"/>
      <c r="N1" s="102"/>
      <c r="O1" s="77"/>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row>
    <row r="2" spans="1:59" s="105" customFormat="1" x14ac:dyDescent="0.25">
      <c r="A2" s="1"/>
      <c r="B2" s="1"/>
      <c r="C2" s="1"/>
      <c r="D2" s="12"/>
      <c r="E2" s="1"/>
      <c r="F2" s="80" t="s">
        <v>5</v>
      </c>
      <c r="G2" s="80" t="s">
        <v>39</v>
      </c>
      <c r="H2" s="80" t="s">
        <v>5</v>
      </c>
      <c r="I2" s="80" t="s">
        <v>39</v>
      </c>
      <c r="J2" s="177"/>
      <c r="K2" s="177"/>
      <c r="L2" s="104"/>
      <c r="M2" s="80"/>
      <c r="N2" s="138"/>
      <c r="O2" s="139"/>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row>
    <row r="3" spans="1:59" s="16" customFormat="1" x14ac:dyDescent="0.25">
      <c r="A3" s="98"/>
      <c r="B3" s="98"/>
      <c r="C3" s="88" t="s">
        <v>18</v>
      </c>
      <c r="D3" s="106"/>
      <c r="E3" s="98"/>
      <c r="F3" s="81"/>
      <c r="G3" s="82"/>
      <c r="H3" s="82"/>
      <c r="I3" s="82"/>
      <c r="J3" s="90"/>
      <c r="K3" s="90"/>
      <c r="M3" s="81"/>
      <c r="N3" s="137"/>
      <c r="O3" s="111"/>
    </row>
    <row r="4" spans="1:59" s="68" customFormat="1" x14ac:dyDescent="0.25">
      <c r="A4" s="91"/>
      <c r="B4" s="91"/>
      <c r="C4" s="130"/>
      <c r="D4" s="96"/>
      <c r="E4" s="91"/>
      <c r="F4" s="84"/>
      <c r="G4" s="83"/>
      <c r="H4" s="83"/>
      <c r="I4" s="83"/>
      <c r="J4" s="93"/>
      <c r="K4" s="83"/>
      <c r="M4" s="84"/>
      <c r="N4" s="133"/>
      <c r="O4" s="140"/>
    </row>
    <row r="5" spans="1:59" s="68" customFormat="1" ht="159" customHeight="1" x14ac:dyDescent="0.25">
      <c r="A5" s="91"/>
      <c r="B5" s="91"/>
      <c r="C5" s="131" t="s">
        <v>29</v>
      </c>
      <c r="D5" s="131"/>
      <c r="E5" s="131"/>
      <c r="F5" s="83"/>
      <c r="G5" s="83"/>
      <c r="H5" s="83"/>
      <c r="I5" s="83"/>
      <c r="J5" s="93"/>
      <c r="K5" s="83"/>
      <c r="M5" s="83"/>
      <c r="N5" s="137"/>
      <c r="O5" s="142"/>
    </row>
    <row r="6" spans="1:59" s="68" customFormat="1" x14ac:dyDescent="0.25">
      <c r="A6" s="98"/>
      <c r="B6" s="98"/>
      <c r="C6" s="94"/>
      <c r="D6" s="149"/>
      <c r="E6" s="95"/>
      <c r="F6" s="83"/>
      <c r="G6" s="83"/>
      <c r="H6" s="83"/>
      <c r="I6" s="83"/>
      <c r="J6" s="93"/>
      <c r="K6" s="83"/>
      <c r="L6" s="87"/>
      <c r="M6" s="83"/>
      <c r="N6" s="137"/>
      <c r="O6" s="142"/>
    </row>
    <row r="7" spans="1:59" s="89" customFormat="1" ht="47.25" x14ac:dyDescent="0.25">
      <c r="A7" s="95">
        <v>1</v>
      </c>
      <c r="B7" s="92"/>
      <c r="C7" s="154" t="s">
        <v>47</v>
      </c>
      <c r="D7" s="157">
        <v>50</v>
      </c>
      <c r="E7" s="92" t="s">
        <v>62</v>
      </c>
      <c r="F7" s="167">
        <v>0</v>
      </c>
      <c r="G7" s="167">
        <f t="shared" ref="G7" si="0">PRODUCT(J7,K7)</f>
        <v>0</v>
      </c>
      <c r="H7" s="83">
        <f t="shared" ref="H7" si="1">PRODUCT(D7,F7)</f>
        <v>0</v>
      </c>
      <c r="I7" s="83">
        <f t="shared" ref="I7" si="2">PRODUCT(D7,G7)</f>
        <v>0</v>
      </c>
      <c r="J7" s="93"/>
      <c r="K7" s="83"/>
      <c r="M7" s="83"/>
      <c r="N7" s="141"/>
      <c r="O7" s="143"/>
    </row>
    <row r="8" spans="1:59" s="89" customFormat="1" ht="47.25" x14ac:dyDescent="0.25">
      <c r="A8" s="95">
        <v>2</v>
      </c>
      <c r="B8" s="92"/>
      <c r="C8" s="154" t="s">
        <v>28</v>
      </c>
      <c r="D8" s="157">
        <v>50</v>
      </c>
      <c r="E8" s="92" t="s">
        <v>62</v>
      </c>
      <c r="F8" s="167">
        <v>0</v>
      </c>
      <c r="G8" s="167">
        <f t="shared" ref="G8:G14" si="3">PRODUCT(J8,K8)</f>
        <v>0</v>
      </c>
      <c r="H8" s="83">
        <f t="shared" ref="H8:H14" si="4">PRODUCT(D8,F8)</f>
        <v>0</v>
      </c>
      <c r="I8" s="83">
        <f t="shared" ref="I8:I14" si="5">PRODUCT(D8,G8)</f>
        <v>0</v>
      </c>
      <c r="J8" s="93"/>
      <c r="K8" s="83"/>
      <c r="M8" s="83"/>
      <c r="N8" s="141"/>
      <c r="O8" s="143"/>
    </row>
    <row r="9" spans="1:59" s="89" customFormat="1" ht="47.25" x14ac:dyDescent="0.25">
      <c r="A9" s="95">
        <v>3</v>
      </c>
      <c r="B9" s="92"/>
      <c r="C9" s="154" t="s">
        <v>51</v>
      </c>
      <c r="D9" s="157">
        <v>25</v>
      </c>
      <c r="E9" s="92" t="s">
        <v>62</v>
      </c>
      <c r="F9" s="167">
        <v>0</v>
      </c>
      <c r="G9" s="167">
        <f t="shared" si="3"/>
        <v>0</v>
      </c>
      <c r="H9" s="83">
        <f t="shared" si="4"/>
        <v>0</v>
      </c>
      <c r="I9" s="83">
        <f t="shared" si="5"/>
        <v>0</v>
      </c>
      <c r="J9" s="93"/>
      <c r="K9" s="83"/>
      <c r="M9" s="83"/>
      <c r="N9" s="141"/>
      <c r="O9" s="143"/>
    </row>
    <row r="10" spans="1:59" s="89" customFormat="1" ht="47.25" x14ac:dyDescent="0.25">
      <c r="A10" s="95">
        <v>4</v>
      </c>
      <c r="B10" s="92"/>
      <c r="C10" s="154" t="s">
        <v>66</v>
      </c>
      <c r="D10" s="157">
        <v>100</v>
      </c>
      <c r="E10" s="92" t="s">
        <v>62</v>
      </c>
      <c r="F10" s="167">
        <v>0</v>
      </c>
      <c r="G10" s="167">
        <f t="shared" si="3"/>
        <v>0</v>
      </c>
      <c r="H10" s="83">
        <f t="shared" si="4"/>
        <v>0</v>
      </c>
      <c r="I10" s="83">
        <f t="shared" si="5"/>
        <v>0</v>
      </c>
      <c r="J10" s="93"/>
      <c r="K10" s="83"/>
      <c r="M10" s="83"/>
      <c r="N10" s="141"/>
      <c r="O10" s="143"/>
    </row>
    <row r="11" spans="1:59" s="89" customFormat="1" ht="47.25" x14ac:dyDescent="0.25">
      <c r="A11" s="95">
        <v>5</v>
      </c>
      <c r="B11" s="92"/>
      <c r="C11" s="154" t="s">
        <v>65</v>
      </c>
      <c r="D11" s="157">
        <v>40</v>
      </c>
      <c r="E11" s="92" t="s">
        <v>62</v>
      </c>
      <c r="F11" s="167">
        <v>0</v>
      </c>
      <c r="G11" s="167">
        <f t="shared" si="3"/>
        <v>0</v>
      </c>
      <c r="H11" s="83">
        <f t="shared" si="4"/>
        <v>0</v>
      </c>
      <c r="I11" s="83">
        <f t="shared" si="5"/>
        <v>0</v>
      </c>
      <c r="J11" s="93"/>
      <c r="K11" s="83"/>
      <c r="M11" s="83"/>
      <c r="N11" s="141"/>
      <c r="O11" s="143"/>
    </row>
    <row r="12" spans="1:59" s="89" customFormat="1" ht="47.25" x14ac:dyDescent="0.25">
      <c r="A12" s="95">
        <v>6</v>
      </c>
      <c r="B12" s="92"/>
      <c r="C12" s="154" t="s">
        <v>64</v>
      </c>
      <c r="D12" s="157">
        <v>40</v>
      </c>
      <c r="E12" s="92" t="s">
        <v>62</v>
      </c>
      <c r="F12" s="167">
        <v>0</v>
      </c>
      <c r="G12" s="167">
        <f t="shared" si="3"/>
        <v>0</v>
      </c>
      <c r="H12" s="83">
        <f t="shared" si="4"/>
        <v>0</v>
      </c>
      <c r="I12" s="83">
        <f t="shared" si="5"/>
        <v>0</v>
      </c>
      <c r="J12" s="93"/>
      <c r="K12" s="83"/>
      <c r="M12" s="83"/>
      <c r="N12" s="141"/>
      <c r="O12" s="143"/>
    </row>
    <row r="13" spans="1:59" s="89" customFormat="1" ht="47.25" x14ac:dyDescent="0.25">
      <c r="A13" s="95">
        <v>7</v>
      </c>
      <c r="B13" s="92"/>
      <c r="C13" s="154" t="s">
        <v>56</v>
      </c>
      <c r="D13" s="157">
        <v>2000</v>
      </c>
      <c r="E13" s="92" t="s">
        <v>62</v>
      </c>
      <c r="F13" s="167">
        <v>0</v>
      </c>
      <c r="G13" s="167">
        <f t="shared" si="3"/>
        <v>0</v>
      </c>
      <c r="H13" s="83">
        <f t="shared" si="4"/>
        <v>0</v>
      </c>
      <c r="I13" s="83">
        <f t="shared" si="5"/>
        <v>0</v>
      </c>
      <c r="J13" s="93"/>
      <c r="K13" s="83"/>
      <c r="M13" s="83"/>
      <c r="N13" s="141"/>
      <c r="O13" s="143"/>
    </row>
    <row r="14" spans="1:59" s="89" customFormat="1" ht="47.25" x14ac:dyDescent="0.25">
      <c r="A14" s="95">
        <v>8</v>
      </c>
      <c r="B14" s="92"/>
      <c r="C14" s="154" t="s">
        <v>93</v>
      </c>
      <c r="D14" s="157">
        <v>155</v>
      </c>
      <c r="E14" s="92" t="s">
        <v>62</v>
      </c>
      <c r="F14" s="167">
        <v>0</v>
      </c>
      <c r="G14" s="167">
        <f t="shared" si="3"/>
        <v>0</v>
      </c>
      <c r="H14" s="83">
        <f t="shared" si="4"/>
        <v>0</v>
      </c>
      <c r="I14" s="83">
        <f t="shared" si="5"/>
        <v>0</v>
      </c>
      <c r="J14" s="93"/>
      <c r="K14" s="83"/>
      <c r="M14" s="83"/>
      <c r="N14" s="141"/>
      <c r="O14" s="143"/>
    </row>
    <row r="15" spans="1:59" x14ac:dyDescent="0.25">
      <c r="A15" s="91"/>
      <c r="B15" s="91"/>
      <c r="C15" s="6"/>
      <c r="D15" s="96"/>
      <c r="E15" s="91"/>
      <c r="F15" s="81"/>
      <c r="G15" s="82"/>
      <c r="H15" s="69"/>
      <c r="M15" s="69"/>
    </row>
    <row r="16" spans="1:59" x14ac:dyDescent="0.25">
      <c r="A16" s="87"/>
      <c r="B16" s="98"/>
      <c r="C16" s="73" t="s">
        <v>19</v>
      </c>
      <c r="D16" s="73"/>
      <c r="E16" s="73"/>
      <c r="F16" s="73"/>
      <c r="G16" s="73"/>
      <c r="H16" s="101">
        <f>SUM(H7:H15)</f>
        <v>0</v>
      </c>
      <c r="I16" s="101">
        <f>SUM(I7:I15)</f>
        <v>0</v>
      </c>
      <c r="M16" s="69"/>
    </row>
    <row r="17" spans="1:13" x14ac:dyDescent="0.25">
      <c r="A17" s="87"/>
      <c r="B17" s="98"/>
      <c r="C17" s="87"/>
      <c r="D17" s="87"/>
      <c r="E17" s="87"/>
      <c r="F17" s="69"/>
      <c r="G17" s="69"/>
      <c r="H17" s="69"/>
      <c r="M17" s="69"/>
    </row>
    <row r="18" spans="1:13" x14ac:dyDescent="0.25">
      <c r="A18" s="87"/>
      <c r="B18" s="98"/>
      <c r="C18" s="87"/>
      <c r="D18" s="87"/>
      <c r="E18" s="87"/>
      <c r="F18" s="69"/>
      <c r="G18" s="69"/>
      <c r="H18" s="69"/>
      <c r="M18" s="69"/>
    </row>
    <row r="19" spans="1:13" x14ac:dyDescent="0.25">
      <c r="A19" s="98"/>
      <c r="B19" s="98"/>
      <c r="C19" s="87"/>
      <c r="D19" s="87"/>
      <c r="E19" s="87"/>
      <c r="F19" s="69"/>
      <c r="G19" s="69"/>
      <c r="H19" s="69"/>
      <c r="M19" s="69"/>
    </row>
    <row r="20" spans="1:13" x14ac:dyDescent="0.25">
      <c r="A20" s="87"/>
      <c r="B20" s="87"/>
      <c r="C20" s="87"/>
      <c r="D20" s="87"/>
      <c r="E20" s="87"/>
      <c r="F20" s="69"/>
      <c r="G20" s="69"/>
      <c r="H20" s="69"/>
      <c r="M20" s="69"/>
    </row>
    <row r="21" spans="1:13" x14ac:dyDescent="0.25">
      <c r="A21" s="87"/>
      <c r="B21" s="87"/>
      <c r="C21" s="87"/>
      <c r="D21" s="87"/>
      <c r="E21" s="87"/>
      <c r="F21" s="69"/>
      <c r="G21" s="69"/>
      <c r="H21" s="69"/>
      <c r="M21" s="69"/>
    </row>
    <row r="22" spans="1:13" x14ac:dyDescent="0.25">
      <c r="A22" s="87"/>
      <c r="B22" s="87"/>
      <c r="C22" s="87"/>
      <c r="D22" s="87"/>
      <c r="E22" s="87"/>
      <c r="F22" s="69"/>
      <c r="G22" s="69"/>
      <c r="H22" s="69"/>
      <c r="M22" s="69"/>
    </row>
    <row r="24" spans="1:13" x14ac:dyDescent="0.25">
      <c r="A24" s="87"/>
      <c r="B24" s="87"/>
      <c r="C24" s="87"/>
      <c r="D24" s="87"/>
      <c r="E24" s="87"/>
      <c r="F24" s="87"/>
      <c r="G24" s="87"/>
      <c r="H24" s="87"/>
      <c r="M24" s="87"/>
    </row>
    <row r="25" spans="1:13" x14ac:dyDescent="0.25">
      <c r="A25" s="87"/>
      <c r="B25" s="87"/>
      <c r="C25" s="87"/>
      <c r="D25" s="87"/>
      <c r="E25" s="87"/>
      <c r="F25" s="87"/>
      <c r="G25" s="87"/>
      <c r="H25" s="87"/>
      <c r="M25" s="87"/>
    </row>
    <row r="36" spans="1:1" x14ac:dyDescent="0.25">
      <c r="A36" s="98"/>
    </row>
    <row r="37" spans="1:1" x14ac:dyDescent="0.25">
      <c r="A37" s="98"/>
    </row>
  </sheetData>
  <sheetProtection password="D74F" sheet="1" objects="1" scenarios="1"/>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rowBreaks count="1" manualBreakCount="1">
    <brk id="9" max="8"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4">
    <tabColor rgb="FFFF0000"/>
  </sheetPr>
  <dimension ref="A1:BJ11"/>
  <sheetViews>
    <sheetView view="pageBreakPreview" topLeftCell="C1" zoomScaleNormal="100" zoomScaleSheetLayoutView="100" workbookViewId="0">
      <selection activeCell="M8" sqref="M8"/>
    </sheetView>
  </sheetViews>
  <sheetFormatPr defaultColWidth="8.875" defaultRowHeight="15.75" x14ac:dyDescent="0.25"/>
  <cols>
    <col min="1" max="1" width="4.625" style="16" customWidth="1"/>
    <col min="2" max="2" width="7" style="16" customWidth="1"/>
    <col min="3" max="3" width="56.625" style="71"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0" width="9" style="97" customWidth="1"/>
    <col min="11" max="14" width="8.875" style="97"/>
    <col min="15" max="15" width="9.375" style="133" customWidth="1"/>
    <col min="16" max="17" width="11.25" style="133" customWidth="1"/>
    <col min="18" max="16384" width="8.875" style="97"/>
  </cols>
  <sheetData>
    <row r="1" spans="1:62" s="103" customFormat="1" ht="25.5" x14ac:dyDescent="0.25">
      <c r="A1" s="76" t="s">
        <v>43</v>
      </c>
      <c r="B1" s="76" t="s">
        <v>27</v>
      </c>
      <c r="C1" s="76" t="s">
        <v>59</v>
      </c>
      <c r="D1" s="78" t="s">
        <v>0</v>
      </c>
      <c r="E1" s="76" t="s">
        <v>25</v>
      </c>
      <c r="F1" s="176" t="s">
        <v>1</v>
      </c>
      <c r="G1" s="176"/>
      <c r="H1" s="176" t="s">
        <v>2</v>
      </c>
      <c r="I1" s="176"/>
      <c r="J1" s="86"/>
      <c r="K1" s="86"/>
      <c r="L1" s="102"/>
      <c r="M1" s="102"/>
      <c r="N1" s="102"/>
      <c r="O1" s="178"/>
      <c r="P1" s="178"/>
      <c r="Q1" s="178"/>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row>
    <row r="2" spans="1:62" s="105" customFormat="1" x14ac:dyDescent="0.25">
      <c r="A2" s="1"/>
      <c r="B2" s="1"/>
      <c r="C2" s="74"/>
      <c r="D2" s="12"/>
      <c r="E2" s="1"/>
      <c r="F2" s="80" t="s">
        <v>5</v>
      </c>
      <c r="G2" s="80" t="s">
        <v>39</v>
      </c>
      <c r="H2" s="80" t="s">
        <v>5</v>
      </c>
      <c r="I2" s="80" t="s">
        <v>39</v>
      </c>
      <c r="J2" s="177"/>
      <c r="K2" s="177"/>
      <c r="L2" s="104"/>
      <c r="M2" s="80"/>
      <c r="N2" s="104"/>
      <c r="O2" s="178"/>
      <c r="P2" s="178"/>
      <c r="Q2" s="178"/>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x14ac:dyDescent="0.25">
      <c r="A3" s="98"/>
      <c r="B3" s="98"/>
      <c r="C3" s="129" t="s">
        <v>24</v>
      </c>
      <c r="D3" s="106"/>
      <c r="E3" s="98"/>
      <c r="F3" s="81"/>
      <c r="G3" s="82"/>
      <c r="H3" s="82"/>
      <c r="I3" s="82"/>
      <c r="J3" s="90"/>
      <c r="K3" s="90"/>
      <c r="M3" s="81"/>
      <c r="O3" s="134"/>
      <c r="P3" s="178"/>
      <c r="Q3" s="178"/>
    </row>
    <row r="4" spans="1:62" s="16" customFormat="1" x14ac:dyDescent="0.25">
      <c r="A4" s="91"/>
      <c r="B4" s="91"/>
      <c r="C4" s="28"/>
      <c r="D4" s="96"/>
      <c r="E4" s="91"/>
      <c r="F4" s="84"/>
      <c r="G4" s="83"/>
      <c r="H4" s="83"/>
      <c r="I4" s="83"/>
      <c r="J4" s="93"/>
      <c r="K4" s="83"/>
      <c r="M4" s="84"/>
      <c r="O4" s="134"/>
      <c r="P4" s="134"/>
      <c r="Q4" s="134"/>
    </row>
    <row r="5" spans="1:62" s="68" customFormat="1" ht="126" x14ac:dyDescent="0.25">
      <c r="A5" s="91">
        <v>1</v>
      </c>
      <c r="B5" s="91"/>
      <c r="C5" s="75" t="s">
        <v>89</v>
      </c>
      <c r="D5" s="156">
        <v>207</v>
      </c>
      <c r="E5" s="92" t="s">
        <v>14</v>
      </c>
      <c r="F5" s="167">
        <v>0</v>
      </c>
      <c r="G5" s="167">
        <v>0</v>
      </c>
      <c r="H5" s="83">
        <f>PRODUCT(D5,F5)</f>
        <v>0</v>
      </c>
      <c r="I5" s="83">
        <f>PRODUCT(D5,G5)</f>
        <v>0</v>
      </c>
      <c r="J5" s="93"/>
      <c r="K5" s="83"/>
      <c r="M5" s="83"/>
      <c r="O5" s="134"/>
      <c r="P5" s="134"/>
      <c r="Q5" s="134"/>
      <c r="T5" s="96"/>
    </row>
    <row r="6" spans="1:62" s="16" customFormat="1" ht="126" x14ac:dyDescent="0.25">
      <c r="A6" s="91">
        <v>2</v>
      </c>
      <c r="B6" s="91"/>
      <c r="C6" s="75" t="s">
        <v>90</v>
      </c>
      <c r="D6" s="156">
        <v>160</v>
      </c>
      <c r="E6" s="92" t="s">
        <v>14</v>
      </c>
      <c r="F6" s="167">
        <v>0</v>
      </c>
      <c r="G6" s="167">
        <v>0</v>
      </c>
      <c r="H6" s="83">
        <f t="shared" ref="H6:H7" si="0">PRODUCT(D6,F6)</f>
        <v>0</v>
      </c>
      <c r="I6" s="83">
        <f t="shared" ref="I6:I7" si="1">PRODUCT(D6,G6)</f>
        <v>0</v>
      </c>
      <c r="J6" s="93"/>
      <c r="K6" s="83"/>
      <c r="M6" s="84"/>
      <c r="O6" s="134"/>
      <c r="P6" s="134"/>
      <c r="Q6" s="134"/>
    </row>
    <row r="7" spans="1:62" s="16" customFormat="1" ht="78.75" x14ac:dyDescent="0.25">
      <c r="A7" s="91">
        <v>3</v>
      </c>
      <c r="B7" s="91"/>
      <c r="C7" s="75" t="s">
        <v>91</v>
      </c>
      <c r="D7" s="156">
        <v>60</v>
      </c>
      <c r="E7" s="92" t="s">
        <v>63</v>
      </c>
      <c r="F7" s="167">
        <v>0</v>
      </c>
      <c r="G7" s="167">
        <v>0</v>
      </c>
      <c r="H7" s="83">
        <f t="shared" si="0"/>
        <v>0</v>
      </c>
      <c r="I7" s="83">
        <f t="shared" si="1"/>
        <v>0</v>
      </c>
      <c r="J7" s="93"/>
      <c r="K7" s="83"/>
      <c r="M7" s="84"/>
      <c r="O7" s="134"/>
      <c r="P7" s="134"/>
      <c r="Q7" s="134"/>
    </row>
    <row r="8" spans="1:62" x14ac:dyDescent="0.25">
      <c r="O8" s="134"/>
      <c r="P8" s="134"/>
      <c r="Q8" s="134"/>
    </row>
    <row r="9" spans="1:62" x14ac:dyDescent="0.25">
      <c r="A9" s="87"/>
      <c r="B9" s="98"/>
      <c r="C9" s="73" t="s">
        <v>20</v>
      </c>
      <c r="D9" s="99"/>
      <c r="E9" s="100"/>
      <c r="F9" s="101"/>
      <c r="G9" s="101"/>
      <c r="H9" s="101">
        <f>SUM(H5:H8)</f>
        <v>0</v>
      </c>
      <c r="I9" s="101">
        <f>SUM(I5:I8)</f>
        <v>0</v>
      </c>
      <c r="M9" s="69"/>
      <c r="O9" s="134"/>
      <c r="P9" s="135"/>
      <c r="Q9" s="135"/>
    </row>
    <row r="10" spans="1:62" x14ac:dyDescent="0.25">
      <c r="A10" s="87"/>
      <c r="B10" s="87"/>
      <c r="C10" s="87"/>
      <c r="D10" s="87"/>
      <c r="E10" s="87"/>
      <c r="F10" s="87"/>
      <c r="G10" s="87"/>
      <c r="H10" s="87"/>
      <c r="M10" s="87"/>
      <c r="P10" s="135"/>
      <c r="Q10" s="135"/>
    </row>
    <row r="11" spans="1:62" x14ac:dyDescent="0.25">
      <c r="P11" s="136"/>
      <c r="Q11" s="136"/>
    </row>
  </sheetData>
  <mergeCells count="6">
    <mergeCell ref="Q1:Q3"/>
    <mergeCell ref="F1:G1"/>
    <mergeCell ref="H1:I1"/>
    <mergeCell ref="J2:K2"/>
    <mergeCell ref="P1:P3"/>
    <mergeCell ref="O1:O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5">
    <tabColor rgb="FFFF0000"/>
  </sheetPr>
  <dimension ref="A1:BJ29"/>
  <sheetViews>
    <sheetView view="pageBreakPreview" zoomScale="85" zoomScaleNormal="100" zoomScaleSheetLayoutView="85" workbookViewId="0">
      <selection activeCell="A13" sqref="A13:E13"/>
    </sheetView>
  </sheetViews>
  <sheetFormatPr defaultColWidth="8.875" defaultRowHeight="15.75" x14ac:dyDescent="0.25"/>
  <cols>
    <col min="1" max="1" width="4.625" style="16" customWidth="1"/>
    <col min="2" max="2" width="7" style="16" customWidth="1"/>
    <col min="3" max="3" width="56.625" style="16" customWidth="1"/>
    <col min="4" max="4" width="7.5" style="147" customWidth="1"/>
    <col min="5" max="5" width="5.625" style="18" customWidth="1"/>
    <col min="6" max="6" width="9.875" style="128" customWidth="1"/>
    <col min="7" max="7" width="8.5" style="97" customWidth="1"/>
    <col min="8" max="8" width="11.75" style="97" customWidth="1"/>
    <col min="9" max="9" width="9.375" style="97" customWidth="1"/>
    <col min="10" max="12" width="8.875" style="97"/>
    <col min="13" max="13" width="8.875" style="128"/>
    <col min="14" max="16384" width="8.875" style="97"/>
  </cols>
  <sheetData>
    <row r="1" spans="1:62" s="121" customFormat="1" ht="25.5" x14ac:dyDescent="0.25">
      <c r="A1" s="76" t="s">
        <v>43</v>
      </c>
      <c r="B1" s="76" t="s">
        <v>27</v>
      </c>
      <c r="C1" s="76" t="s">
        <v>59</v>
      </c>
      <c r="D1" s="77" t="s">
        <v>0</v>
      </c>
      <c r="E1" s="77" t="s">
        <v>25</v>
      </c>
      <c r="F1" s="176" t="s">
        <v>1</v>
      </c>
      <c r="G1" s="176"/>
      <c r="H1" s="176" t="s">
        <v>2</v>
      </c>
      <c r="I1" s="176"/>
      <c r="J1" s="86"/>
      <c r="K1" s="86"/>
      <c r="L1" s="120"/>
      <c r="M1" s="8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row>
    <row r="2" spans="1:62" s="105" customFormat="1" x14ac:dyDescent="0.25">
      <c r="A2" s="1"/>
      <c r="B2" s="1"/>
      <c r="C2" s="1"/>
      <c r="D2" s="144"/>
      <c r="E2" s="14"/>
      <c r="F2" s="80" t="s">
        <v>5</v>
      </c>
      <c r="G2" s="80" t="s">
        <v>39</v>
      </c>
      <c r="H2" s="80" t="s">
        <v>5</v>
      </c>
      <c r="I2" s="80" t="s">
        <v>39</v>
      </c>
      <c r="J2" s="177"/>
      <c r="K2" s="177"/>
      <c r="L2" s="104"/>
      <c r="M2" s="80"/>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x14ac:dyDescent="0.25">
      <c r="A3" s="98"/>
      <c r="B3" s="98"/>
      <c r="C3" s="88" t="s">
        <v>15</v>
      </c>
      <c r="D3" s="145"/>
      <c r="E3" s="122"/>
      <c r="F3" s="81"/>
      <c r="G3" s="82"/>
      <c r="H3" s="82"/>
      <c r="I3" s="82"/>
      <c r="J3" s="90"/>
      <c r="K3" s="90"/>
      <c r="M3" s="81"/>
    </row>
    <row r="4" spans="1:62" s="16" customFormat="1" x14ac:dyDescent="0.25">
      <c r="A4" s="98"/>
      <c r="B4" s="98"/>
      <c r="C4" s="88"/>
      <c r="D4" s="145"/>
      <c r="E4" s="122"/>
      <c r="F4" s="84"/>
      <c r="G4" s="83"/>
      <c r="H4" s="83"/>
      <c r="I4" s="83"/>
      <c r="J4" s="93"/>
      <c r="K4" s="83"/>
      <c r="M4" s="84"/>
    </row>
    <row r="5" spans="1:62" s="16" customFormat="1" ht="76.5" customHeight="1" x14ac:dyDescent="0.25">
      <c r="A5" s="98">
        <v>1</v>
      </c>
      <c r="B5" s="98"/>
      <c r="C5" s="94" t="s">
        <v>87</v>
      </c>
      <c r="D5" s="148">
        <v>6</v>
      </c>
      <c r="E5" s="142" t="s">
        <v>60</v>
      </c>
      <c r="F5" s="83">
        <v>0</v>
      </c>
      <c r="G5" s="83">
        <f>PRODUCT(J5,K5)</f>
        <v>0</v>
      </c>
      <c r="H5" s="83">
        <f>PRODUCT(D5,F5)</f>
        <v>0</v>
      </c>
      <c r="I5" s="83">
        <f>PRODUCT(D5,G5)</f>
        <v>0</v>
      </c>
      <c r="J5" s="93"/>
      <c r="K5" s="83"/>
      <c r="L5" s="68"/>
      <c r="M5" s="83"/>
      <c r="N5" s="68"/>
    </row>
    <row r="6" spans="1:62" s="16" customFormat="1" ht="47.25" x14ac:dyDescent="0.25">
      <c r="A6" s="98">
        <v>2</v>
      </c>
      <c r="B6" s="98"/>
      <c r="C6" s="94" t="s">
        <v>88</v>
      </c>
      <c r="D6" s="148">
        <v>2</v>
      </c>
      <c r="E6" s="142" t="s">
        <v>60</v>
      </c>
      <c r="F6" s="83">
        <v>0</v>
      </c>
      <c r="G6" s="83">
        <f>PRODUCT(J6,K6)</f>
        <v>0</v>
      </c>
      <c r="H6" s="83">
        <f>PRODUCT(D6,F6)</f>
        <v>0</v>
      </c>
      <c r="I6" s="83">
        <f>PRODUCT(D6,G6)</f>
        <v>0</v>
      </c>
      <c r="J6" s="93"/>
      <c r="K6" s="83"/>
      <c r="L6" s="68"/>
      <c r="M6" s="83"/>
      <c r="N6" s="68"/>
    </row>
    <row r="7" spans="1:62" s="68" customFormat="1" ht="63" x14ac:dyDescent="0.25">
      <c r="A7" s="92">
        <v>3</v>
      </c>
      <c r="B7" s="92"/>
      <c r="C7" s="154" t="s">
        <v>86</v>
      </c>
      <c r="D7" s="148">
        <v>2</v>
      </c>
      <c r="E7" s="142" t="s">
        <v>60</v>
      </c>
      <c r="F7" s="83">
        <f>M7*0.83</f>
        <v>0</v>
      </c>
      <c r="G7" s="83">
        <f>PRODUCT(J7,K7)</f>
        <v>0</v>
      </c>
      <c r="H7" s="83">
        <f>PRODUCT(D7,F7)</f>
        <v>0</v>
      </c>
      <c r="I7" s="83">
        <f>PRODUCT(D7,G7)</f>
        <v>0</v>
      </c>
      <c r="J7" s="93"/>
      <c r="K7" s="83"/>
      <c r="L7" s="89"/>
      <c r="M7" s="83"/>
    </row>
    <row r="8" spans="1:62" x14ac:dyDescent="0.25">
      <c r="A8" s="98"/>
      <c r="B8" s="98"/>
      <c r="C8" s="124"/>
      <c r="D8" s="145"/>
      <c r="E8" s="122"/>
      <c r="F8" s="125"/>
      <c r="G8" s="69"/>
      <c r="H8" s="69"/>
      <c r="M8" s="125"/>
    </row>
    <row r="9" spans="1:62" x14ac:dyDescent="0.25">
      <c r="A9" s="98"/>
      <c r="B9" s="98"/>
      <c r="C9" s="117" t="s">
        <v>21</v>
      </c>
      <c r="D9" s="146"/>
      <c r="E9" s="127"/>
      <c r="F9" s="101"/>
      <c r="G9" s="101"/>
      <c r="H9" s="101">
        <f>SUM(H5:H8)</f>
        <v>0</v>
      </c>
      <c r="I9" s="101">
        <f>SUM(I5:I8)</f>
        <v>0</v>
      </c>
      <c r="M9" s="125"/>
    </row>
    <row r="10" spans="1:62" x14ac:dyDescent="0.25">
      <c r="F10" s="125"/>
      <c r="G10" s="69"/>
      <c r="H10" s="69"/>
      <c r="M10" s="125"/>
    </row>
    <row r="11" spans="1:62" x14ac:dyDescent="0.25">
      <c r="F11" s="125"/>
      <c r="G11" s="69"/>
      <c r="H11" s="69"/>
      <c r="M11" s="125"/>
    </row>
    <row r="12" spans="1:62" x14ac:dyDescent="0.25">
      <c r="F12" s="125"/>
      <c r="G12" s="69"/>
      <c r="H12" s="69"/>
      <c r="M12" s="125"/>
    </row>
    <row r="29" spans="1:2" x14ac:dyDescent="0.25">
      <c r="A29" s="98"/>
      <c r="B29" s="98"/>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6">
    <tabColor rgb="FFFF0000"/>
  </sheetPr>
  <dimension ref="A1:BI26"/>
  <sheetViews>
    <sheetView view="pageBreakPreview" zoomScaleNormal="100" zoomScaleSheetLayoutView="100" workbookViewId="0">
      <selection activeCell="L5" sqref="L5"/>
    </sheetView>
  </sheetViews>
  <sheetFormatPr defaultColWidth="8.875" defaultRowHeight="15.75" x14ac:dyDescent="0.25"/>
  <cols>
    <col min="1" max="1" width="4.625" style="16" customWidth="1"/>
    <col min="2" max="2" width="7" style="16" customWidth="1"/>
    <col min="3" max="3" width="56.625" style="16" customWidth="1"/>
    <col min="4" max="4" width="7.5" style="16" customWidth="1"/>
    <col min="5" max="5" width="5.625" style="16" customWidth="1"/>
    <col min="6" max="6" width="10.25" style="97" customWidth="1"/>
    <col min="7" max="7" width="8.5" style="97" customWidth="1"/>
    <col min="8" max="8" width="11.75" style="97" customWidth="1"/>
    <col min="9" max="9" width="9.375" style="97" customWidth="1"/>
    <col min="10" max="12" width="8.875" style="97"/>
    <col min="13" max="13" width="12" style="97" customWidth="1"/>
    <col min="14" max="16384" width="8.875" style="97"/>
  </cols>
  <sheetData>
    <row r="1" spans="1:61" s="103" customFormat="1" ht="25.5" x14ac:dyDescent="0.25">
      <c r="A1" s="76" t="s">
        <v>43</v>
      </c>
      <c r="B1" s="76" t="s">
        <v>27</v>
      </c>
      <c r="C1" s="76" t="s">
        <v>59</v>
      </c>
      <c r="D1" s="78" t="s">
        <v>0</v>
      </c>
      <c r="E1" s="76" t="s">
        <v>25</v>
      </c>
      <c r="F1" s="176" t="s">
        <v>1</v>
      </c>
      <c r="G1" s="176"/>
      <c r="H1" s="176" t="s">
        <v>2</v>
      </c>
      <c r="I1" s="176"/>
      <c r="J1" s="86" t="s">
        <v>3</v>
      </c>
      <c r="K1" s="86" t="s">
        <v>4</v>
      </c>
      <c r="L1" s="102"/>
      <c r="M1" s="102" t="s">
        <v>67</v>
      </c>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row>
    <row r="2" spans="1:61" s="105" customFormat="1" x14ac:dyDescent="0.25">
      <c r="A2" s="1"/>
      <c r="B2" s="1"/>
      <c r="C2" s="3"/>
      <c r="D2" s="12"/>
      <c r="E2" s="1"/>
      <c r="F2" s="80" t="s">
        <v>5</v>
      </c>
      <c r="G2" s="80" t="s">
        <v>39</v>
      </c>
      <c r="H2" s="80" t="s">
        <v>5</v>
      </c>
      <c r="I2" s="80" t="s">
        <v>39</v>
      </c>
      <c r="J2" s="177"/>
      <c r="K2" s="177"/>
      <c r="L2" s="104"/>
      <c r="M2" s="80" t="s">
        <v>5</v>
      </c>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row>
    <row r="3" spans="1:61" s="16" customFormat="1" x14ac:dyDescent="0.25">
      <c r="A3" s="98"/>
      <c r="B3" s="98"/>
      <c r="C3" s="88" t="s">
        <v>22</v>
      </c>
      <c r="D3" s="106"/>
      <c r="E3" s="98"/>
      <c r="F3" s="81"/>
      <c r="G3" s="82"/>
      <c r="H3" s="82"/>
      <c r="I3" s="82"/>
      <c r="J3" s="90"/>
      <c r="K3" s="90"/>
      <c r="M3" s="81"/>
    </row>
    <row r="4" spans="1:61" s="16" customFormat="1" x14ac:dyDescent="0.25">
      <c r="A4" s="98"/>
      <c r="B4" s="98"/>
      <c r="C4" s="88"/>
      <c r="D4" s="106"/>
      <c r="E4" s="98"/>
      <c r="F4" s="84"/>
      <c r="G4" s="83"/>
      <c r="H4" s="83"/>
      <c r="I4" s="83"/>
      <c r="J4" s="93"/>
      <c r="K4" s="83"/>
      <c r="M4" s="84"/>
    </row>
    <row r="5" spans="1:61" s="16" customFormat="1" ht="173.25" x14ac:dyDescent="0.25">
      <c r="A5" s="91">
        <v>1</v>
      </c>
      <c r="B5" s="91"/>
      <c r="C5" s="94" t="s">
        <v>72</v>
      </c>
      <c r="D5" s="107">
        <v>1</v>
      </c>
      <c r="E5" s="95" t="s">
        <v>61</v>
      </c>
      <c r="F5" s="167">
        <v>0</v>
      </c>
      <c r="G5" s="167">
        <v>0</v>
      </c>
      <c r="H5" s="83">
        <f>PRODUCT(D5,F5)</f>
        <v>0</v>
      </c>
      <c r="I5" s="83">
        <f>PRODUCT(D5,G5)</f>
        <v>0</v>
      </c>
      <c r="J5" s="93"/>
      <c r="K5" s="83"/>
      <c r="L5" s="68"/>
      <c r="M5" s="83"/>
    </row>
    <row r="6" spans="1:61" s="16" customFormat="1" ht="63" x14ac:dyDescent="0.25">
      <c r="A6" s="91">
        <v>2</v>
      </c>
      <c r="B6" s="91"/>
      <c r="C6" s="94" t="s">
        <v>73</v>
      </c>
      <c r="D6" s="107">
        <v>1</v>
      </c>
      <c r="E6" s="95" t="s">
        <v>61</v>
      </c>
      <c r="F6" s="167">
        <v>0</v>
      </c>
      <c r="G6" s="167">
        <v>0</v>
      </c>
      <c r="H6" s="83">
        <f>PRODUCT(D6,F6)</f>
        <v>0</v>
      </c>
      <c r="I6" s="83">
        <f>PRODUCT(D6,G6)</f>
        <v>0</v>
      </c>
      <c r="J6" s="93"/>
      <c r="K6" s="83"/>
      <c r="L6" s="68"/>
      <c r="M6" s="83"/>
    </row>
    <row r="7" spans="1:61" s="16" customFormat="1" ht="173.25" x14ac:dyDescent="0.25">
      <c r="A7" s="91">
        <v>3</v>
      </c>
      <c r="B7" s="91"/>
      <c r="C7" s="94" t="s">
        <v>74</v>
      </c>
      <c r="D7" s="107">
        <v>1</v>
      </c>
      <c r="E7" s="95" t="s">
        <v>61</v>
      </c>
      <c r="F7" s="167">
        <v>0</v>
      </c>
      <c r="G7" s="167">
        <v>0</v>
      </c>
      <c r="H7" s="83">
        <f>PRODUCT(D7,F7)</f>
        <v>0</v>
      </c>
      <c r="I7" s="83">
        <f>PRODUCT(D7,G7)</f>
        <v>0</v>
      </c>
      <c r="J7" s="93"/>
      <c r="K7" s="83"/>
      <c r="L7" s="68"/>
      <c r="M7" s="83"/>
    </row>
    <row r="8" spans="1:61" ht="16.5" x14ac:dyDescent="0.25">
      <c r="A8" s="91"/>
      <c r="B8" s="116"/>
      <c r="C8" s="2"/>
      <c r="D8" s="79"/>
      <c r="E8" s="91"/>
      <c r="F8" s="69"/>
      <c r="G8" s="69"/>
      <c r="M8" s="69"/>
    </row>
    <row r="9" spans="1:61" x14ac:dyDescent="0.25">
      <c r="A9" s="87"/>
      <c r="B9" s="98"/>
      <c r="C9" s="117" t="s">
        <v>46</v>
      </c>
      <c r="D9" s="118"/>
      <c r="E9" s="119"/>
      <c r="F9" s="101"/>
      <c r="G9" s="101"/>
      <c r="H9" s="101">
        <f>SUM(H5:H8)</f>
        <v>0</v>
      </c>
      <c r="I9" s="101">
        <f>SUM(I5:I8)</f>
        <v>0</v>
      </c>
      <c r="M9" s="112"/>
    </row>
    <row r="10" spans="1:61" x14ac:dyDescent="0.25">
      <c r="G10" s="95"/>
    </row>
    <row r="12" spans="1:61" x14ac:dyDescent="0.25">
      <c r="A12" s="98"/>
    </row>
    <row r="20" spans="1:13" ht="16.5" x14ac:dyDescent="0.25">
      <c r="A20" s="91"/>
      <c r="B20" s="116"/>
      <c r="C20" s="94"/>
      <c r="D20" s="85"/>
      <c r="E20" s="92"/>
      <c r="F20" s="83"/>
      <c r="G20" s="83"/>
      <c r="H20" s="83"/>
      <c r="I20" s="83"/>
      <c r="J20" s="93"/>
      <c r="K20" s="83"/>
      <c r="M20" s="83"/>
    </row>
    <row r="21" spans="1:13" ht="16.5" x14ac:dyDescent="0.25">
      <c r="A21" s="91"/>
      <c r="B21" s="116"/>
      <c r="C21" s="94"/>
      <c r="D21" s="85"/>
      <c r="E21" s="92"/>
      <c r="F21" s="83"/>
      <c r="G21" s="83"/>
      <c r="H21" s="83"/>
      <c r="I21" s="83"/>
      <c r="J21" s="93"/>
      <c r="K21" s="83"/>
      <c r="L21" s="69"/>
      <c r="M21" s="83"/>
    </row>
    <row r="22" spans="1:13" ht="16.5" x14ac:dyDescent="0.25">
      <c r="A22" s="91"/>
      <c r="B22" s="91"/>
      <c r="C22" s="94"/>
      <c r="D22" s="85"/>
      <c r="E22" s="92"/>
      <c r="F22" s="83"/>
      <c r="G22" s="83"/>
      <c r="H22" s="83"/>
      <c r="I22" s="83"/>
      <c r="J22" s="93"/>
      <c r="K22" s="83"/>
      <c r="M22" s="83"/>
    </row>
    <row r="23" spans="1:13" ht="16.5" x14ac:dyDescent="0.25">
      <c r="A23" s="91"/>
      <c r="B23" s="91"/>
      <c r="C23" s="94"/>
      <c r="D23" s="85"/>
      <c r="E23" s="92"/>
      <c r="F23" s="83"/>
      <c r="G23" s="83"/>
      <c r="H23" s="83"/>
      <c r="I23" s="83"/>
      <c r="J23" s="93"/>
      <c r="K23" s="83"/>
      <c r="M23" s="83"/>
    </row>
    <row r="24" spans="1:13" ht="16.5" x14ac:dyDescent="0.25">
      <c r="A24" s="91"/>
      <c r="B24" s="91"/>
      <c r="C24" s="94"/>
      <c r="D24" s="85"/>
      <c r="E24" s="92"/>
      <c r="F24" s="83"/>
      <c r="G24" s="83"/>
      <c r="H24" s="83"/>
      <c r="I24" s="83"/>
      <c r="J24" s="93"/>
      <c r="K24" s="83"/>
      <c r="M24" s="83"/>
    </row>
    <row r="25" spans="1:13" ht="16.5" x14ac:dyDescent="0.25">
      <c r="A25" s="91"/>
      <c r="B25" s="91"/>
      <c r="C25" s="94"/>
      <c r="D25" s="85"/>
      <c r="E25" s="92"/>
      <c r="F25" s="83"/>
      <c r="G25" s="83"/>
      <c r="H25" s="83"/>
      <c r="I25" s="83"/>
      <c r="J25" s="93"/>
      <c r="K25" s="83"/>
      <c r="M25" s="83"/>
    </row>
    <row r="26" spans="1:13" ht="16.5" x14ac:dyDescent="0.25">
      <c r="A26" s="91"/>
      <c r="B26" s="91"/>
      <c r="C26" s="94"/>
      <c r="D26" s="85"/>
      <c r="E26" s="92"/>
      <c r="F26" s="83"/>
      <c r="G26" s="83"/>
      <c r="H26" s="83"/>
      <c r="I26" s="83"/>
      <c r="J26" s="93"/>
      <c r="K26" s="83"/>
      <c r="M26" s="83"/>
    </row>
  </sheetData>
  <sheetProtection password="D74F" sheet="1" objects="1" scenarios="1"/>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rowBreaks count="1" manualBreakCount="1">
    <brk id="5"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7">
    <tabColor rgb="FFFF0000"/>
  </sheetPr>
  <dimension ref="A1:BJ87"/>
  <sheetViews>
    <sheetView view="pageBreakPreview" topLeftCell="A22" zoomScale="85" zoomScaleNormal="100" zoomScaleSheetLayoutView="85" workbookViewId="0">
      <selection activeCell="M36" sqref="M36"/>
    </sheetView>
  </sheetViews>
  <sheetFormatPr defaultColWidth="8.875" defaultRowHeight="15.75" x14ac:dyDescent="0.25"/>
  <cols>
    <col min="1" max="1" width="4.625" style="16" customWidth="1"/>
    <col min="2" max="2" width="7" style="16" customWidth="1"/>
    <col min="3" max="3" width="56.625" style="16"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2" width="8.875" style="97" customWidth="1"/>
    <col min="13" max="13" width="11.125" style="97" customWidth="1"/>
    <col min="14" max="15" width="8.875" style="97" customWidth="1"/>
    <col min="16" max="16" width="8.875" style="133" customWidth="1"/>
    <col min="17" max="16384" width="8.875" style="97"/>
  </cols>
  <sheetData>
    <row r="1" spans="1:62" s="103" customFormat="1" ht="25.5" x14ac:dyDescent="0.25">
      <c r="A1" s="76" t="s">
        <v>43</v>
      </c>
      <c r="B1" s="76" t="s">
        <v>27</v>
      </c>
      <c r="C1" s="76" t="s">
        <v>59</v>
      </c>
      <c r="D1" s="78" t="s">
        <v>0</v>
      </c>
      <c r="E1" s="76" t="s">
        <v>25</v>
      </c>
      <c r="F1" s="176" t="s">
        <v>1</v>
      </c>
      <c r="G1" s="176"/>
      <c r="H1" s="176" t="s">
        <v>2</v>
      </c>
      <c r="I1" s="176"/>
      <c r="J1" s="86"/>
      <c r="K1" s="86"/>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row>
    <row r="2" spans="1:62" s="105" customFormat="1" x14ac:dyDescent="0.25">
      <c r="A2" s="1"/>
      <c r="B2" s="1"/>
      <c r="C2" s="1"/>
      <c r="D2" s="12"/>
      <c r="E2" s="1"/>
      <c r="F2" s="80" t="s">
        <v>5</v>
      </c>
      <c r="G2" s="80" t="s">
        <v>39</v>
      </c>
      <c r="H2" s="80" t="s">
        <v>5</v>
      </c>
      <c r="I2" s="80" t="s">
        <v>39</v>
      </c>
      <c r="J2" s="177"/>
      <c r="K2" s="177"/>
      <c r="L2" s="104"/>
      <c r="M2" s="80"/>
      <c r="N2" s="104"/>
      <c r="O2" s="104"/>
      <c r="P2" s="138"/>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x14ac:dyDescent="0.25">
      <c r="A3" s="98"/>
      <c r="B3" s="98"/>
      <c r="C3" s="88" t="s">
        <v>12</v>
      </c>
      <c r="D3" s="106"/>
      <c r="E3" s="98"/>
      <c r="F3" s="81"/>
      <c r="G3" s="82"/>
      <c r="H3" s="82"/>
      <c r="I3" s="82"/>
      <c r="J3" s="90"/>
      <c r="K3" s="90"/>
      <c r="M3" s="81"/>
      <c r="P3" s="133"/>
    </row>
    <row r="4" spans="1:62" s="16" customFormat="1" x14ac:dyDescent="0.25">
      <c r="A4" s="98"/>
      <c r="B4" s="98"/>
      <c r="C4" s="88"/>
      <c r="D4" s="106"/>
      <c r="E4" s="98"/>
      <c r="F4" s="84"/>
      <c r="G4" s="83"/>
      <c r="H4" s="83"/>
      <c r="I4" s="83"/>
      <c r="J4" s="93"/>
      <c r="K4" s="83"/>
      <c r="M4" s="84"/>
      <c r="P4" s="133"/>
    </row>
    <row r="5" spans="1:62" s="68" customFormat="1" ht="78.75" x14ac:dyDescent="0.25">
      <c r="A5" s="98">
        <v>1</v>
      </c>
      <c r="B5" s="98"/>
      <c r="C5" s="94" t="s">
        <v>52</v>
      </c>
      <c r="D5" s="107">
        <v>2</v>
      </c>
      <c r="E5" s="95" t="s">
        <v>63</v>
      </c>
      <c r="F5" s="167">
        <v>0</v>
      </c>
      <c r="G5" s="167">
        <v>0</v>
      </c>
      <c r="H5" s="83">
        <f t="shared" ref="H5" si="0">PRODUCT(D5,F5)</f>
        <v>0</v>
      </c>
      <c r="I5" s="83">
        <f>PRODUCT(D5,G5)</f>
        <v>0</v>
      </c>
      <c r="J5" s="93"/>
      <c r="K5" s="83"/>
      <c r="L5" s="87"/>
      <c r="M5" s="83"/>
      <c r="N5" s="87"/>
      <c r="O5" s="107"/>
      <c r="P5" s="141"/>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row>
    <row r="6" spans="1:62" s="68" customFormat="1" ht="63" x14ac:dyDescent="0.25">
      <c r="A6" s="98">
        <v>2</v>
      </c>
      <c r="B6" s="98"/>
      <c r="C6" s="94" t="s">
        <v>53</v>
      </c>
      <c r="D6" s="107">
        <v>50</v>
      </c>
      <c r="E6" s="95" t="s">
        <v>14</v>
      </c>
      <c r="F6" s="167">
        <v>0</v>
      </c>
      <c r="G6" s="167">
        <v>0</v>
      </c>
      <c r="H6" s="83">
        <f t="shared" ref="H6:H30" si="1">PRODUCT(D6,F6)</f>
        <v>0</v>
      </c>
      <c r="I6" s="83">
        <f t="shared" ref="I6:I30" si="2">PRODUCT(D6,G6)</f>
        <v>0</v>
      </c>
      <c r="J6" s="93"/>
      <c r="K6" s="83"/>
      <c r="L6" s="87"/>
      <c r="M6" s="83"/>
      <c r="N6" s="87"/>
      <c r="O6" s="107"/>
      <c r="P6" s="141"/>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row>
    <row r="7" spans="1:62" s="68" customFormat="1" ht="63" x14ac:dyDescent="0.25">
      <c r="A7" s="98">
        <v>3</v>
      </c>
      <c r="B7" s="98"/>
      <c r="C7" s="94" t="s">
        <v>92</v>
      </c>
      <c r="D7" s="107">
        <v>50</v>
      </c>
      <c r="E7" s="95" t="s">
        <v>14</v>
      </c>
      <c r="F7" s="167">
        <v>0</v>
      </c>
      <c r="G7" s="167">
        <v>0</v>
      </c>
      <c r="H7" s="83">
        <f t="shared" si="1"/>
        <v>0</v>
      </c>
      <c r="I7" s="83">
        <f t="shared" si="2"/>
        <v>0</v>
      </c>
      <c r="J7" s="93"/>
      <c r="K7" s="83"/>
      <c r="L7" s="87"/>
      <c r="M7" s="83"/>
      <c r="N7" s="87"/>
      <c r="O7" s="107"/>
      <c r="P7" s="141"/>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row>
    <row r="8" spans="1:62" s="68" customFormat="1" ht="63" x14ac:dyDescent="0.25">
      <c r="A8" s="98">
        <v>4</v>
      </c>
      <c r="B8" s="98"/>
      <c r="C8" s="94" t="s">
        <v>42</v>
      </c>
      <c r="D8" s="107">
        <v>40</v>
      </c>
      <c r="E8" s="95" t="s">
        <v>14</v>
      </c>
      <c r="F8" s="167">
        <v>0</v>
      </c>
      <c r="G8" s="167">
        <v>0</v>
      </c>
      <c r="H8" s="83">
        <f t="shared" si="1"/>
        <v>0</v>
      </c>
      <c r="I8" s="83">
        <f t="shared" si="2"/>
        <v>0</v>
      </c>
      <c r="J8" s="93"/>
      <c r="K8" s="83"/>
      <c r="L8" s="87"/>
      <c r="M8" s="83"/>
      <c r="N8" s="87"/>
      <c r="O8" s="107"/>
      <c r="P8" s="141"/>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row>
    <row r="9" spans="1:62" s="68" customFormat="1" ht="47.25" x14ac:dyDescent="0.25">
      <c r="A9" s="98">
        <v>5</v>
      </c>
      <c r="B9" s="108"/>
      <c r="C9" s="94" t="s">
        <v>75</v>
      </c>
      <c r="D9" s="107">
        <v>1</v>
      </c>
      <c r="E9" s="95" t="s">
        <v>63</v>
      </c>
      <c r="F9" s="167">
        <v>0</v>
      </c>
      <c r="G9" s="167">
        <v>0</v>
      </c>
      <c r="H9" s="83">
        <f t="shared" si="1"/>
        <v>0</v>
      </c>
      <c r="I9" s="83">
        <f t="shared" si="2"/>
        <v>0</v>
      </c>
      <c r="J9" s="93"/>
      <c r="K9" s="83"/>
      <c r="L9" s="87"/>
      <c r="M9" s="83"/>
      <c r="N9" s="87"/>
      <c r="O9" s="107"/>
      <c r="P9" s="141"/>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row>
    <row r="10" spans="1:62" s="68" customFormat="1" ht="47.25" x14ac:dyDescent="0.25">
      <c r="A10" s="98">
        <v>6</v>
      </c>
      <c r="B10" s="108"/>
      <c r="C10" s="94" t="s">
        <v>76</v>
      </c>
      <c r="D10" s="107">
        <v>5</v>
      </c>
      <c r="E10" s="95" t="s">
        <v>14</v>
      </c>
      <c r="F10" s="167">
        <v>0</v>
      </c>
      <c r="G10" s="167">
        <v>0</v>
      </c>
      <c r="H10" s="83">
        <f t="shared" si="1"/>
        <v>0</v>
      </c>
      <c r="I10" s="83">
        <f t="shared" si="2"/>
        <v>0</v>
      </c>
      <c r="J10" s="93"/>
      <c r="K10" s="83"/>
      <c r="M10" s="83"/>
      <c r="O10" s="107"/>
      <c r="P10" s="141"/>
    </row>
    <row r="11" spans="1:62" s="68" customFormat="1" ht="31.5" x14ac:dyDescent="0.25">
      <c r="A11" s="98">
        <v>7</v>
      </c>
      <c r="B11" s="91"/>
      <c r="C11" s="6" t="s">
        <v>77</v>
      </c>
      <c r="D11" s="96">
        <v>160</v>
      </c>
      <c r="E11" s="91" t="s">
        <v>41</v>
      </c>
      <c r="F11" s="167">
        <v>0</v>
      </c>
      <c r="G11" s="167">
        <v>0</v>
      </c>
      <c r="H11" s="83">
        <f t="shared" si="1"/>
        <v>0</v>
      </c>
      <c r="I11" s="83">
        <f t="shared" si="2"/>
        <v>0</v>
      </c>
      <c r="J11" s="93"/>
      <c r="K11" s="83"/>
      <c r="M11" s="83"/>
      <c r="O11" s="96"/>
      <c r="P11" s="141"/>
    </row>
    <row r="12" spans="1:62" s="68" customFormat="1" ht="31.5" x14ac:dyDescent="0.25">
      <c r="A12" s="98">
        <v>8</v>
      </c>
      <c r="B12" s="91"/>
      <c r="C12" s="6" t="s">
        <v>78</v>
      </c>
      <c r="D12" s="96">
        <v>1</v>
      </c>
      <c r="E12" s="91" t="s">
        <v>41</v>
      </c>
      <c r="F12" s="167">
        <v>0</v>
      </c>
      <c r="G12" s="167">
        <v>0</v>
      </c>
      <c r="H12" s="83">
        <f t="shared" si="1"/>
        <v>0</v>
      </c>
      <c r="I12" s="83">
        <f t="shared" si="2"/>
        <v>0</v>
      </c>
      <c r="J12" s="93"/>
      <c r="K12" s="83"/>
      <c r="M12" s="83"/>
      <c r="O12" s="96"/>
      <c r="P12" s="141"/>
    </row>
    <row r="13" spans="1:62" s="68" customFormat="1" ht="47.25" x14ac:dyDescent="0.25">
      <c r="A13" s="98">
        <v>9</v>
      </c>
      <c r="B13" s="109" t="s">
        <v>44</v>
      </c>
      <c r="C13" s="6" t="s">
        <v>79</v>
      </c>
      <c r="D13" s="152">
        <v>30</v>
      </c>
      <c r="E13" s="92" t="s">
        <v>63</v>
      </c>
      <c r="F13" s="167">
        <v>0</v>
      </c>
      <c r="G13" s="167">
        <v>0</v>
      </c>
      <c r="H13" s="83">
        <f t="shared" si="1"/>
        <v>0</v>
      </c>
      <c r="I13" s="83">
        <f t="shared" si="2"/>
        <v>0</v>
      </c>
      <c r="J13" s="93"/>
      <c r="K13" s="83"/>
      <c r="M13" s="83"/>
      <c r="O13" s="96"/>
      <c r="P13" s="141"/>
    </row>
    <row r="14" spans="1:62" s="68" customFormat="1" ht="63" x14ac:dyDescent="0.25">
      <c r="A14" s="98">
        <v>10</v>
      </c>
      <c r="B14" s="65"/>
      <c r="C14" s="6" t="s">
        <v>80</v>
      </c>
      <c r="D14" s="152">
        <v>3</v>
      </c>
      <c r="E14" s="92" t="s">
        <v>16</v>
      </c>
      <c r="F14" s="167">
        <v>0</v>
      </c>
      <c r="G14" s="167">
        <v>0</v>
      </c>
      <c r="H14" s="83">
        <f t="shared" si="1"/>
        <v>0</v>
      </c>
      <c r="I14" s="83">
        <f t="shared" si="2"/>
        <v>0</v>
      </c>
      <c r="J14" s="93"/>
      <c r="K14" s="83"/>
      <c r="M14" s="83"/>
      <c r="O14" s="96"/>
      <c r="P14" s="141"/>
    </row>
    <row r="15" spans="1:62" s="89" customFormat="1" ht="78.75" x14ac:dyDescent="0.25">
      <c r="A15" s="98">
        <v>11</v>
      </c>
      <c r="B15" s="153"/>
      <c r="C15" s="154" t="s">
        <v>82</v>
      </c>
      <c r="D15" s="60">
        <v>30</v>
      </c>
      <c r="E15" s="61" t="s">
        <v>14</v>
      </c>
      <c r="F15" s="167">
        <v>0</v>
      </c>
      <c r="G15" s="167">
        <v>0</v>
      </c>
      <c r="H15" s="83">
        <f t="shared" si="1"/>
        <v>0</v>
      </c>
      <c r="I15" s="83">
        <f t="shared" si="2"/>
        <v>0</v>
      </c>
      <c r="J15" s="93"/>
      <c r="K15" s="83"/>
      <c r="M15" s="83"/>
      <c r="O15" s="60"/>
      <c r="P15" s="141"/>
    </row>
    <row r="16" spans="1:62" s="89" customFormat="1" ht="63" x14ac:dyDescent="0.25">
      <c r="A16" s="98">
        <v>12</v>
      </c>
      <c r="B16" s="153"/>
      <c r="C16" s="154" t="s">
        <v>81</v>
      </c>
      <c r="D16" s="152">
        <v>10</v>
      </c>
      <c r="E16" s="92" t="s">
        <v>63</v>
      </c>
      <c r="F16" s="167">
        <v>0</v>
      </c>
      <c r="G16" s="167">
        <v>0</v>
      </c>
      <c r="H16" s="83">
        <f t="shared" si="1"/>
        <v>0</v>
      </c>
      <c r="I16" s="83">
        <f t="shared" si="2"/>
        <v>0</v>
      </c>
      <c r="J16" s="93"/>
      <c r="K16" s="83"/>
      <c r="M16" s="83"/>
      <c r="O16" s="152"/>
      <c r="P16" s="141"/>
    </row>
    <row r="17" spans="1:16" s="89" customFormat="1" ht="63" x14ac:dyDescent="0.25">
      <c r="A17" s="98">
        <v>13</v>
      </c>
      <c r="B17" s="153"/>
      <c r="C17" s="154" t="s">
        <v>83</v>
      </c>
      <c r="D17" s="152">
        <v>4</v>
      </c>
      <c r="E17" s="92" t="s">
        <v>16</v>
      </c>
      <c r="F17" s="167">
        <v>0</v>
      </c>
      <c r="G17" s="167">
        <v>0</v>
      </c>
      <c r="H17" s="83">
        <f t="shared" si="1"/>
        <v>0</v>
      </c>
      <c r="I17" s="83">
        <f t="shared" si="2"/>
        <v>0</v>
      </c>
      <c r="J17" s="93"/>
      <c r="K17" s="83"/>
      <c r="M17" s="83"/>
      <c r="O17" s="152"/>
      <c r="P17" s="141"/>
    </row>
    <row r="18" spans="1:16" s="89" customFormat="1" ht="47.25" x14ac:dyDescent="0.25">
      <c r="A18" s="98">
        <v>14</v>
      </c>
      <c r="B18" s="153"/>
      <c r="C18" s="154" t="s">
        <v>84</v>
      </c>
      <c r="D18" s="152">
        <v>16</v>
      </c>
      <c r="E18" s="92" t="s">
        <v>32</v>
      </c>
      <c r="F18" s="167">
        <v>0</v>
      </c>
      <c r="G18" s="167">
        <v>0</v>
      </c>
      <c r="H18" s="83">
        <f t="shared" si="1"/>
        <v>0</v>
      </c>
      <c r="I18" s="83">
        <f t="shared" si="2"/>
        <v>0</v>
      </c>
      <c r="J18" s="93"/>
      <c r="K18" s="83"/>
      <c r="M18" s="83"/>
      <c r="O18" s="152"/>
      <c r="P18" s="141"/>
    </row>
    <row r="19" spans="1:16" s="89" customFormat="1" ht="31.5" x14ac:dyDescent="0.25">
      <c r="A19" s="98">
        <v>15</v>
      </c>
      <c r="B19" s="153"/>
      <c r="C19" s="154" t="s">
        <v>33</v>
      </c>
      <c r="D19" s="152">
        <v>350</v>
      </c>
      <c r="E19" s="92" t="s">
        <v>63</v>
      </c>
      <c r="F19" s="167">
        <v>0</v>
      </c>
      <c r="G19" s="167">
        <v>0</v>
      </c>
      <c r="H19" s="83">
        <f t="shared" si="1"/>
        <v>0</v>
      </c>
      <c r="I19" s="83">
        <f t="shared" si="2"/>
        <v>0</v>
      </c>
      <c r="J19" s="93"/>
      <c r="K19" s="83"/>
      <c r="M19" s="83"/>
      <c r="O19" s="152"/>
      <c r="P19" s="141"/>
    </row>
    <row r="20" spans="1:16" s="89" customFormat="1" ht="31.5" x14ac:dyDescent="0.25">
      <c r="A20" s="98">
        <v>16</v>
      </c>
      <c r="B20" s="153"/>
      <c r="C20" s="154" t="s">
        <v>34</v>
      </c>
      <c r="D20" s="152">
        <v>20</v>
      </c>
      <c r="E20" s="92" t="s">
        <v>63</v>
      </c>
      <c r="F20" s="167">
        <v>0</v>
      </c>
      <c r="G20" s="167">
        <v>0</v>
      </c>
      <c r="H20" s="83">
        <f t="shared" si="1"/>
        <v>0</v>
      </c>
      <c r="I20" s="83">
        <f t="shared" si="2"/>
        <v>0</v>
      </c>
      <c r="J20" s="93"/>
      <c r="K20" s="83"/>
      <c r="M20" s="83"/>
      <c r="O20" s="152"/>
      <c r="P20" s="141"/>
    </row>
    <row r="21" spans="1:16" s="89" customFormat="1" ht="31.5" x14ac:dyDescent="0.25">
      <c r="A21" s="98">
        <v>17</v>
      </c>
      <c r="B21" s="155"/>
      <c r="C21" s="154" t="s">
        <v>54</v>
      </c>
      <c r="D21" s="152">
        <v>3</v>
      </c>
      <c r="E21" s="92" t="s">
        <v>63</v>
      </c>
      <c r="F21" s="167">
        <v>0</v>
      </c>
      <c r="G21" s="167">
        <v>0</v>
      </c>
      <c r="H21" s="83">
        <f t="shared" si="1"/>
        <v>0</v>
      </c>
      <c r="I21" s="83">
        <f t="shared" si="2"/>
        <v>0</v>
      </c>
      <c r="J21" s="93"/>
      <c r="K21" s="83"/>
      <c r="M21" s="83"/>
      <c r="O21" s="152"/>
      <c r="P21" s="141"/>
    </row>
    <row r="22" spans="1:16" s="89" customFormat="1" ht="94.5" x14ac:dyDescent="0.25">
      <c r="A22" s="98">
        <v>18</v>
      </c>
      <c r="B22" s="155"/>
      <c r="C22" s="154" t="s">
        <v>85</v>
      </c>
      <c r="D22" s="152">
        <v>1</v>
      </c>
      <c r="E22" s="92" t="s">
        <v>16</v>
      </c>
      <c r="F22" s="167">
        <v>0</v>
      </c>
      <c r="G22" s="167">
        <v>0</v>
      </c>
      <c r="H22" s="83">
        <f t="shared" si="1"/>
        <v>0</v>
      </c>
      <c r="I22" s="83">
        <f t="shared" si="2"/>
        <v>0</v>
      </c>
      <c r="J22" s="93"/>
      <c r="K22" s="83"/>
      <c r="M22" s="83"/>
      <c r="O22" s="152"/>
      <c r="P22" s="141"/>
    </row>
    <row r="23" spans="1:16" s="89" customFormat="1" ht="47.25" x14ac:dyDescent="0.25">
      <c r="A23" s="98">
        <v>19</v>
      </c>
      <c r="B23" s="155"/>
      <c r="C23" s="154" t="s">
        <v>30</v>
      </c>
      <c r="D23" s="152">
        <v>4</v>
      </c>
      <c r="E23" s="92" t="s">
        <v>32</v>
      </c>
      <c r="F23" s="167">
        <v>0</v>
      </c>
      <c r="G23" s="167">
        <v>0</v>
      </c>
      <c r="H23" s="83">
        <f t="shared" si="1"/>
        <v>0</v>
      </c>
      <c r="I23" s="83">
        <f t="shared" si="2"/>
        <v>0</v>
      </c>
      <c r="J23" s="93"/>
      <c r="K23" s="83"/>
      <c r="M23" s="83"/>
      <c r="O23" s="152"/>
      <c r="P23" s="141"/>
    </row>
    <row r="24" spans="1:16" s="89" customFormat="1" ht="47.25" x14ac:dyDescent="0.25">
      <c r="A24" s="98">
        <v>20</v>
      </c>
      <c r="B24" s="155"/>
      <c r="C24" s="154" t="s">
        <v>55</v>
      </c>
      <c r="D24" s="152">
        <v>4</v>
      </c>
      <c r="E24" s="92" t="s">
        <v>32</v>
      </c>
      <c r="F24" s="167">
        <v>0</v>
      </c>
      <c r="G24" s="167">
        <v>0</v>
      </c>
      <c r="H24" s="83">
        <f t="shared" si="1"/>
        <v>0</v>
      </c>
      <c r="I24" s="83">
        <f t="shared" si="2"/>
        <v>0</v>
      </c>
      <c r="J24" s="93"/>
      <c r="K24" s="83"/>
      <c r="M24" s="83"/>
      <c r="O24" s="152"/>
      <c r="P24" s="141"/>
    </row>
    <row r="25" spans="1:16" s="89" customFormat="1" ht="47.25" x14ac:dyDescent="0.25">
      <c r="A25" s="98">
        <v>21</v>
      </c>
      <c r="B25" s="155"/>
      <c r="C25" s="154" t="s">
        <v>35</v>
      </c>
      <c r="D25" s="152">
        <v>3</v>
      </c>
      <c r="E25" s="92" t="s">
        <v>36</v>
      </c>
      <c r="F25" s="167">
        <v>0</v>
      </c>
      <c r="G25" s="167">
        <v>0</v>
      </c>
      <c r="H25" s="83">
        <f t="shared" si="1"/>
        <v>0</v>
      </c>
      <c r="I25" s="83">
        <f t="shared" si="2"/>
        <v>0</v>
      </c>
      <c r="J25" s="93"/>
      <c r="K25" s="83"/>
      <c r="M25" s="83"/>
      <c r="O25" s="152"/>
      <c r="P25" s="141"/>
    </row>
    <row r="26" spans="1:16" s="89" customFormat="1" ht="31.5" x14ac:dyDescent="0.25">
      <c r="A26" s="98">
        <v>22</v>
      </c>
      <c r="B26" s="94"/>
      <c r="C26" s="6" t="s">
        <v>6</v>
      </c>
      <c r="D26" s="95">
        <v>50</v>
      </c>
      <c r="E26" s="95" t="s">
        <v>14</v>
      </c>
      <c r="F26" s="167">
        <v>0</v>
      </c>
      <c r="G26" s="167">
        <v>0</v>
      </c>
      <c r="H26" s="83">
        <f t="shared" si="1"/>
        <v>0</v>
      </c>
      <c r="I26" s="83">
        <f t="shared" si="2"/>
        <v>0</v>
      </c>
      <c r="J26" s="93"/>
      <c r="K26" s="83"/>
      <c r="L26" s="87"/>
      <c r="M26" s="83"/>
      <c r="O26" s="152"/>
      <c r="P26" s="141"/>
    </row>
    <row r="27" spans="1:16" s="89" customFormat="1" ht="47.25" x14ac:dyDescent="0.25">
      <c r="A27" s="98">
        <v>23</v>
      </c>
      <c r="B27" s="94"/>
      <c r="C27" s="6" t="s">
        <v>7</v>
      </c>
      <c r="D27" s="95">
        <v>50</v>
      </c>
      <c r="E27" s="95" t="s">
        <v>14</v>
      </c>
      <c r="F27" s="167">
        <v>0</v>
      </c>
      <c r="G27" s="167">
        <v>0</v>
      </c>
      <c r="H27" s="83">
        <f t="shared" si="1"/>
        <v>0</v>
      </c>
      <c r="I27" s="83">
        <f t="shared" si="2"/>
        <v>0</v>
      </c>
      <c r="J27" s="93"/>
      <c r="K27" s="83"/>
      <c r="L27" s="87"/>
      <c r="M27" s="83"/>
      <c r="O27" s="152"/>
      <c r="P27" s="141"/>
    </row>
    <row r="28" spans="1:16" s="89" customFormat="1" ht="31.5" x14ac:dyDescent="0.25">
      <c r="A28" s="98">
        <v>24</v>
      </c>
      <c r="B28" s="94"/>
      <c r="C28" s="6" t="s">
        <v>8</v>
      </c>
      <c r="D28" s="95">
        <v>50</v>
      </c>
      <c r="E28" s="95" t="s">
        <v>14</v>
      </c>
      <c r="F28" s="167">
        <v>0</v>
      </c>
      <c r="G28" s="167">
        <v>0</v>
      </c>
      <c r="H28" s="83">
        <f t="shared" si="1"/>
        <v>0</v>
      </c>
      <c r="I28" s="83">
        <f t="shared" si="2"/>
        <v>0</v>
      </c>
      <c r="J28" s="93"/>
      <c r="K28" s="83"/>
      <c r="L28" s="87"/>
      <c r="M28" s="83"/>
      <c r="O28" s="152"/>
      <c r="P28" s="141"/>
    </row>
    <row r="29" spans="1:16" s="89" customFormat="1" ht="31.5" x14ac:dyDescent="0.25">
      <c r="A29" s="98">
        <v>25</v>
      </c>
      <c r="B29" s="94"/>
      <c r="C29" s="6" t="s">
        <v>9</v>
      </c>
      <c r="D29" s="95">
        <v>1</v>
      </c>
      <c r="E29" s="95" t="s">
        <v>16</v>
      </c>
      <c r="F29" s="167">
        <v>0</v>
      </c>
      <c r="G29" s="167">
        <v>0</v>
      </c>
      <c r="H29" s="83">
        <f t="shared" si="1"/>
        <v>0</v>
      </c>
      <c r="I29" s="83">
        <f t="shared" si="2"/>
        <v>0</v>
      </c>
      <c r="J29" s="93"/>
      <c r="K29" s="83"/>
      <c r="L29" s="87"/>
      <c r="M29" s="83"/>
      <c r="O29" s="152"/>
      <c r="P29" s="141"/>
    </row>
    <row r="30" spans="1:16" s="89" customFormat="1" ht="47.25" x14ac:dyDescent="0.25">
      <c r="A30" s="98">
        <v>26</v>
      </c>
      <c r="B30" s="94"/>
      <c r="C30" s="6" t="s">
        <v>40</v>
      </c>
      <c r="D30" s="95">
        <v>1</v>
      </c>
      <c r="E30" s="95" t="s">
        <v>16</v>
      </c>
      <c r="F30" s="167">
        <v>0</v>
      </c>
      <c r="G30" s="167">
        <v>0</v>
      </c>
      <c r="H30" s="83">
        <f t="shared" si="1"/>
        <v>0</v>
      </c>
      <c r="I30" s="83">
        <f t="shared" si="2"/>
        <v>0</v>
      </c>
      <c r="J30" s="93"/>
      <c r="K30" s="83"/>
      <c r="L30" s="87"/>
      <c r="M30" s="83"/>
      <c r="O30" s="152"/>
      <c r="P30" s="141"/>
    </row>
    <row r="31" spans="1:16" x14ac:dyDescent="0.25">
      <c r="A31" s="98"/>
      <c r="B31" s="70"/>
      <c r="C31" s="71"/>
      <c r="D31" s="72"/>
      <c r="E31" s="71"/>
      <c r="F31" s="69"/>
      <c r="G31" s="111"/>
      <c r="H31" s="69"/>
      <c r="M31" s="69"/>
    </row>
    <row r="32" spans="1:16" x14ac:dyDescent="0.25">
      <c r="A32" s="98"/>
      <c r="B32" s="98"/>
      <c r="C32" s="73" t="s">
        <v>23</v>
      </c>
      <c r="D32" s="99"/>
      <c r="E32" s="99"/>
      <c r="F32" s="101"/>
      <c r="G32" s="101"/>
      <c r="H32" s="101">
        <f>SUM(H5:H31)</f>
        <v>0</v>
      </c>
      <c r="I32" s="101">
        <f>SUM(I5:I31)</f>
        <v>0</v>
      </c>
      <c r="M32" s="69"/>
    </row>
    <row r="33" spans="1:16" x14ac:dyDescent="0.25">
      <c r="A33" s="87"/>
      <c r="B33" s="87"/>
      <c r="D33" s="87"/>
      <c r="E33" s="87"/>
      <c r="F33" s="69"/>
      <c r="G33" s="69"/>
      <c r="H33" s="69"/>
      <c r="M33" s="69"/>
    </row>
    <row r="34" spans="1:16" x14ac:dyDescent="0.25">
      <c r="F34" s="69"/>
      <c r="G34" s="69"/>
      <c r="H34" s="69"/>
      <c r="M34" s="69"/>
    </row>
    <row r="35" spans="1:16" x14ac:dyDescent="0.25">
      <c r="C35" s="2"/>
      <c r="F35" s="69"/>
      <c r="G35" s="69"/>
      <c r="H35" s="69"/>
      <c r="M35" s="69"/>
    </row>
    <row r="36" spans="1:16" s="69" customFormat="1" ht="260.25" customHeight="1" x14ac:dyDescent="0.25">
      <c r="A36" s="98"/>
      <c r="B36" s="87"/>
      <c r="C36" s="94"/>
      <c r="D36" s="110"/>
      <c r="E36" s="95"/>
      <c r="F36" s="83"/>
      <c r="G36" s="83"/>
      <c r="H36" s="83"/>
      <c r="I36" s="83"/>
      <c r="J36" s="93"/>
      <c r="K36" s="83"/>
      <c r="M36" s="83"/>
      <c r="O36" s="110"/>
      <c r="P36" s="141"/>
    </row>
    <row r="37" spans="1:16" x14ac:dyDescent="0.25">
      <c r="C37" s="2"/>
      <c r="F37" s="69"/>
      <c r="G37" s="69"/>
      <c r="H37" s="69"/>
      <c r="M37" s="69"/>
    </row>
    <row r="38" spans="1:16" x14ac:dyDescent="0.25">
      <c r="F38" s="69"/>
      <c r="G38" s="69"/>
      <c r="H38" s="69"/>
      <c r="M38" s="69"/>
    </row>
    <row r="39" spans="1:16" x14ac:dyDescent="0.25">
      <c r="F39" s="69"/>
      <c r="G39" s="69"/>
      <c r="H39" s="69"/>
      <c r="M39" s="69"/>
    </row>
    <row r="40" spans="1:16" x14ac:dyDescent="0.25">
      <c r="F40" s="69"/>
      <c r="G40" s="65"/>
      <c r="H40" s="113"/>
      <c r="I40" s="107"/>
      <c r="J40" s="95"/>
      <c r="M40" s="69"/>
    </row>
    <row r="41" spans="1:16" x14ac:dyDescent="0.25">
      <c r="F41" s="69"/>
      <c r="G41" s="65"/>
      <c r="H41" s="113"/>
      <c r="I41" s="107"/>
      <c r="J41" s="95"/>
      <c r="M41" s="69"/>
    </row>
    <row r="42" spans="1:16" x14ac:dyDescent="0.25">
      <c r="F42" s="69"/>
      <c r="G42" s="65"/>
      <c r="H42" s="113"/>
      <c r="I42" s="107"/>
      <c r="J42" s="95"/>
      <c r="M42" s="69"/>
    </row>
    <row r="43" spans="1:16" x14ac:dyDescent="0.25">
      <c r="F43" s="69"/>
      <c r="G43" s="65"/>
      <c r="H43" s="113"/>
      <c r="I43" s="107"/>
      <c r="J43" s="95"/>
      <c r="M43" s="69"/>
    </row>
    <row r="44" spans="1:16" x14ac:dyDescent="0.25">
      <c r="F44" s="69"/>
      <c r="G44" s="65"/>
      <c r="H44" s="113"/>
      <c r="I44" s="114"/>
      <c r="J44" s="95"/>
      <c r="M44" s="69"/>
    </row>
    <row r="45" spans="1:16" x14ac:dyDescent="0.25">
      <c r="F45" s="69"/>
      <c r="G45" s="65"/>
      <c r="H45" s="113"/>
      <c r="I45" s="114"/>
      <c r="J45" s="95"/>
      <c r="M45" s="69"/>
    </row>
    <row r="46" spans="1:16" x14ac:dyDescent="0.25">
      <c r="F46" s="69"/>
      <c r="G46" s="65"/>
      <c r="H46" s="113"/>
      <c r="I46" s="107"/>
      <c r="J46" s="95"/>
      <c r="M46" s="69"/>
    </row>
    <row r="47" spans="1:16" x14ac:dyDescent="0.25">
      <c r="F47" s="69"/>
      <c r="G47" s="65"/>
      <c r="H47" s="113"/>
      <c r="I47" s="107"/>
      <c r="J47" s="95"/>
      <c r="M47" s="69"/>
    </row>
    <row r="48" spans="1:16" x14ac:dyDescent="0.25">
      <c r="F48" s="69"/>
      <c r="G48" s="65"/>
      <c r="H48" s="113"/>
      <c r="I48" s="107"/>
      <c r="J48" s="95"/>
      <c r="M48" s="69"/>
    </row>
    <row r="49" spans="6:13" x14ac:dyDescent="0.25">
      <c r="F49" s="69"/>
      <c r="G49" s="65"/>
      <c r="H49" s="113"/>
      <c r="I49" s="107"/>
      <c r="J49" s="95"/>
      <c r="M49" s="69"/>
    </row>
    <row r="50" spans="6:13" x14ac:dyDescent="0.25">
      <c r="F50" s="69"/>
      <c r="G50" s="65"/>
      <c r="H50" s="113"/>
      <c r="I50" s="107"/>
      <c r="J50" s="95"/>
      <c r="M50" s="69"/>
    </row>
    <row r="51" spans="6:13" x14ac:dyDescent="0.25">
      <c r="F51" s="69"/>
      <c r="G51" s="65"/>
      <c r="H51" s="113"/>
      <c r="I51" s="107"/>
      <c r="J51" s="95"/>
      <c r="M51" s="69"/>
    </row>
    <row r="52" spans="6:13" x14ac:dyDescent="0.25">
      <c r="F52" s="69"/>
      <c r="G52" s="65"/>
      <c r="H52" s="113"/>
      <c r="I52" s="107"/>
      <c r="J52" s="95"/>
      <c r="M52" s="69"/>
    </row>
    <row r="53" spans="6:13" x14ac:dyDescent="0.25">
      <c r="F53" s="69"/>
      <c r="G53" s="65"/>
      <c r="H53" s="113"/>
      <c r="I53" s="107"/>
      <c r="J53" s="95"/>
      <c r="M53" s="69"/>
    </row>
    <row r="54" spans="6:13" x14ac:dyDescent="0.25">
      <c r="F54" s="69"/>
      <c r="G54" s="65"/>
      <c r="H54" s="113"/>
      <c r="I54" s="107"/>
      <c r="J54" s="95"/>
      <c r="M54" s="69"/>
    </row>
    <row r="55" spans="6:13" x14ac:dyDescent="0.25">
      <c r="F55" s="69"/>
      <c r="G55" s="65"/>
      <c r="H55" s="113"/>
      <c r="I55" s="107"/>
      <c r="J55" s="95"/>
      <c r="M55" s="69"/>
    </row>
    <row r="56" spans="6:13" x14ac:dyDescent="0.25">
      <c r="F56" s="69"/>
      <c r="G56" s="65"/>
      <c r="H56" s="113"/>
      <c r="I56" s="107"/>
      <c r="J56" s="95"/>
      <c r="M56" s="69"/>
    </row>
    <row r="57" spans="6:13" x14ac:dyDescent="0.25">
      <c r="F57" s="69"/>
      <c r="G57" s="65"/>
      <c r="H57" s="113"/>
      <c r="I57" s="107"/>
      <c r="J57" s="95"/>
      <c r="M57" s="69"/>
    </row>
    <row r="58" spans="6:13" x14ac:dyDescent="0.25">
      <c r="F58" s="69"/>
      <c r="G58" s="65"/>
      <c r="H58" s="113"/>
      <c r="I58" s="107"/>
      <c r="J58" s="95"/>
      <c r="M58" s="69"/>
    </row>
    <row r="59" spans="6:13" x14ac:dyDescent="0.25">
      <c r="F59" s="69"/>
      <c r="G59" s="65"/>
      <c r="H59" s="113"/>
      <c r="I59" s="107"/>
      <c r="J59" s="95"/>
      <c r="M59" s="69"/>
    </row>
    <row r="60" spans="6:13" x14ac:dyDescent="0.25">
      <c r="F60" s="69"/>
      <c r="G60" s="65"/>
      <c r="H60" s="113"/>
      <c r="I60" s="107"/>
      <c r="J60" s="95"/>
      <c r="M60" s="69"/>
    </row>
    <row r="61" spans="6:13" x14ac:dyDescent="0.25">
      <c r="F61" s="69"/>
      <c r="G61" s="65"/>
      <c r="H61" s="113"/>
      <c r="I61" s="107"/>
      <c r="J61" s="95"/>
      <c r="M61" s="69"/>
    </row>
    <row r="62" spans="6:13" x14ac:dyDescent="0.25">
      <c r="F62" s="69"/>
      <c r="G62" s="65"/>
      <c r="H62" s="113"/>
      <c r="I62" s="107"/>
      <c r="J62" s="95"/>
      <c r="M62" s="69"/>
    </row>
    <row r="63" spans="6:13" x14ac:dyDescent="0.25">
      <c r="F63" s="69"/>
      <c r="G63" s="65"/>
      <c r="H63" s="113"/>
      <c r="I63" s="107"/>
      <c r="J63" s="95"/>
      <c r="M63" s="69"/>
    </row>
    <row r="64" spans="6:13" ht="52.5" customHeight="1" x14ac:dyDescent="0.25">
      <c r="F64" s="69"/>
      <c r="G64" s="65"/>
      <c r="H64" s="113"/>
      <c r="I64" s="107"/>
      <c r="J64" s="95"/>
      <c r="M64" s="69"/>
    </row>
    <row r="65" spans="6:13" x14ac:dyDescent="0.25">
      <c r="F65" s="69"/>
      <c r="G65" s="65"/>
      <c r="H65" s="113"/>
      <c r="I65" s="107"/>
      <c r="J65" s="95"/>
      <c r="M65" s="69"/>
    </row>
    <row r="66" spans="6:13" x14ac:dyDescent="0.25">
      <c r="F66" s="69"/>
      <c r="G66" s="65"/>
      <c r="H66" s="113"/>
      <c r="I66" s="107"/>
      <c r="J66" s="95"/>
      <c r="M66" s="69"/>
    </row>
    <row r="67" spans="6:13" x14ac:dyDescent="0.25">
      <c r="F67" s="69"/>
      <c r="G67" s="109"/>
      <c r="H67" s="113"/>
      <c r="I67" s="107"/>
      <c r="J67" s="95"/>
      <c r="M67" s="69"/>
    </row>
    <row r="68" spans="6:13" x14ac:dyDescent="0.25">
      <c r="F68" s="69"/>
      <c r="G68" s="109"/>
      <c r="H68" s="113"/>
      <c r="I68" s="107"/>
      <c r="J68" s="95"/>
      <c r="M68" s="69"/>
    </row>
    <row r="69" spans="6:13" x14ac:dyDescent="0.25">
      <c r="F69" s="69"/>
      <c r="G69" s="109"/>
      <c r="H69" s="113"/>
      <c r="I69" s="107"/>
      <c r="J69" s="95"/>
      <c r="M69" s="69"/>
    </row>
    <row r="70" spans="6:13" x14ac:dyDescent="0.25">
      <c r="F70" s="69"/>
      <c r="G70" s="109"/>
      <c r="H70" s="113"/>
      <c r="I70" s="107"/>
      <c r="J70" s="95"/>
      <c r="M70" s="69"/>
    </row>
    <row r="71" spans="6:13" x14ac:dyDescent="0.25">
      <c r="F71" s="69"/>
      <c r="G71" s="109"/>
      <c r="H71" s="113"/>
      <c r="I71" s="107"/>
      <c r="J71" s="115"/>
      <c r="M71" s="69"/>
    </row>
    <row r="72" spans="6:13" x14ac:dyDescent="0.25">
      <c r="F72" s="69"/>
      <c r="G72" s="109"/>
      <c r="H72" s="113"/>
      <c r="I72" s="107"/>
      <c r="J72" s="115"/>
      <c r="M72" s="69"/>
    </row>
    <row r="73" spans="6:13" x14ac:dyDescent="0.25">
      <c r="F73" s="69"/>
      <c r="G73" s="109"/>
      <c r="H73" s="113"/>
      <c r="I73" s="107"/>
      <c r="J73" s="95"/>
      <c r="M73" s="69"/>
    </row>
    <row r="74" spans="6:13" x14ac:dyDescent="0.25">
      <c r="F74" s="69"/>
      <c r="G74" s="109"/>
      <c r="H74" s="113"/>
      <c r="I74" s="107"/>
      <c r="J74" s="95"/>
      <c r="M74" s="69"/>
    </row>
    <row r="75" spans="6:13" x14ac:dyDescent="0.25">
      <c r="F75" s="69"/>
      <c r="G75" s="109"/>
      <c r="H75" s="113"/>
      <c r="I75" s="107"/>
      <c r="J75" s="95"/>
      <c r="M75" s="69"/>
    </row>
    <row r="76" spans="6:13" x14ac:dyDescent="0.25">
      <c r="F76" s="69"/>
      <c r="G76" s="109"/>
      <c r="H76" s="113"/>
      <c r="I76" s="107"/>
      <c r="J76" s="95"/>
      <c r="M76" s="69"/>
    </row>
    <row r="77" spans="6:13" x14ac:dyDescent="0.25">
      <c r="F77" s="69"/>
      <c r="G77" s="109"/>
      <c r="H77" s="113"/>
      <c r="I77" s="107"/>
      <c r="J77" s="95"/>
      <c r="M77" s="69"/>
    </row>
    <row r="78" spans="6:13" x14ac:dyDescent="0.25">
      <c r="F78" s="69"/>
      <c r="G78" s="109"/>
      <c r="H78" s="113"/>
      <c r="I78" s="107"/>
      <c r="J78" s="95"/>
      <c r="M78" s="69"/>
    </row>
    <row r="79" spans="6:13" x14ac:dyDescent="0.25">
      <c r="F79" s="69"/>
      <c r="G79" s="109"/>
      <c r="H79" s="113"/>
      <c r="I79" s="107"/>
      <c r="J79" s="95"/>
      <c r="M79" s="69"/>
    </row>
    <row r="80" spans="6:13" x14ac:dyDescent="0.25">
      <c r="F80" s="69"/>
      <c r="G80" s="69"/>
      <c r="H80" s="69"/>
      <c r="M80" s="69"/>
    </row>
    <row r="81" spans="1:13" x14ac:dyDescent="0.25">
      <c r="F81" s="69"/>
      <c r="G81" s="69"/>
      <c r="H81" s="69"/>
      <c r="M81" s="69"/>
    </row>
    <row r="82" spans="1:13" x14ac:dyDescent="0.25">
      <c r="F82" s="69"/>
      <c r="G82" s="69"/>
      <c r="H82" s="69"/>
      <c r="M82" s="69"/>
    </row>
    <row r="83" spans="1:13" x14ac:dyDescent="0.25">
      <c r="F83" s="69"/>
      <c r="G83" s="69"/>
      <c r="H83" s="69"/>
      <c r="M83" s="69"/>
    </row>
    <row r="84" spans="1:13" x14ac:dyDescent="0.25">
      <c r="F84" s="69"/>
      <c r="G84" s="69"/>
      <c r="H84" s="69"/>
      <c r="M84" s="69"/>
    </row>
    <row r="85" spans="1:13" ht="141.75" x14ac:dyDescent="0.25">
      <c r="A85" s="91">
        <v>21</v>
      </c>
      <c r="B85" s="35"/>
      <c r="C85" s="6" t="s">
        <v>48</v>
      </c>
      <c r="D85" s="60">
        <v>1</v>
      </c>
      <c r="E85" s="61" t="s">
        <v>16</v>
      </c>
      <c r="F85" s="69"/>
      <c r="G85" s="69"/>
      <c r="H85" s="69"/>
      <c r="M85" s="69"/>
    </row>
    <row r="86" spans="1:13" ht="141.75" x14ac:dyDescent="0.25">
      <c r="A86" s="91">
        <v>21</v>
      </c>
      <c r="B86" s="35"/>
      <c r="C86" s="6" t="s">
        <v>49</v>
      </c>
      <c r="D86" s="62">
        <v>1</v>
      </c>
      <c r="E86" s="61" t="s">
        <v>16</v>
      </c>
      <c r="F86" s="69"/>
      <c r="G86" s="69"/>
      <c r="H86" s="69"/>
      <c r="M86" s="69"/>
    </row>
    <row r="87" spans="1:13" ht="173.25" x14ac:dyDescent="0.25">
      <c r="A87" s="91">
        <v>25</v>
      </c>
      <c r="B87" s="35"/>
      <c r="C87" s="6" t="s">
        <v>50</v>
      </c>
      <c r="D87" s="62">
        <v>1</v>
      </c>
      <c r="E87" s="61" t="s">
        <v>16</v>
      </c>
      <c r="F87" s="69"/>
      <c r="G87" s="69"/>
      <c r="H87" s="69"/>
      <c r="M87" s="69"/>
    </row>
  </sheetData>
  <sheetProtection password="D74F" sheet="1" objects="1" scenarios="1"/>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orientation="landscape" r:id="rId1"/>
  <headerFooter>
    <oddHeader>&amp;L&amp;"Arial Narrow,Normál"&amp;8Hungaroproject Mérnökiroda Kft.
1146 Bp., Hungária krt. 140-144.
T: 471-5101, F: 471-5102
e-mail: hpm@hungaroproject.hu
internet: www.hungaroproject.hu</oddHeader>
    <oddFooter>&amp;L&amp;"Arial Narrow,Normál"&amp;8&amp;A&amp;C&amp;8 &amp;"Arial Narrow,Normál"2017. június 06.
&amp;P/&amp;N&amp;R&amp;"Arial Narrow,Normál"&amp;8Munkaszám: 2016-038
Verzió:00</oddFooter>
  </headerFooter>
  <rowBreaks count="1" manualBreakCount="1">
    <brk id="27" max="8"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13</vt:i4>
      </vt:variant>
    </vt:vector>
  </HeadingPairs>
  <TitlesOfParts>
    <vt:vector size="20" baseType="lpstr">
      <vt:lpstr>Összesítő</vt:lpstr>
      <vt:lpstr>Védőcsövek, kábeltálcák</vt:lpstr>
      <vt:lpstr>Vezetékek, kábelek</vt:lpstr>
      <vt:lpstr>Világítótestek, lámpatestek</vt:lpstr>
      <vt:lpstr>Kapcsolók, szerelvények</vt:lpstr>
      <vt:lpstr>Elosztó berendezések</vt:lpstr>
      <vt:lpstr>Kiegészítő tételek</vt:lpstr>
      <vt:lpstr>'Elosztó berendezések'!Nyomtatási_cím</vt:lpstr>
      <vt:lpstr>'Kapcsolók, szerelvények'!Nyomtatási_cím</vt:lpstr>
      <vt:lpstr>'Kiegészítő tételek'!Nyomtatási_cím</vt:lpstr>
      <vt:lpstr>'Védőcsövek, kábeltálcák'!Nyomtatási_cím</vt:lpstr>
      <vt:lpstr>'Vezetékek, kábelek'!Nyomtatási_cím</vt:lpstr>
      <vt:lpstr>'Világítótestek, lámpatestek'!Nyomtatási_cím</vt:lpstr>
      <vt:lpstr>'Elosztó berendezések'!Nyomtatási_terület</vt:lpstr>
      <vt:lpstr>'Kapcsolók, szerelvények'!Nyomtatási_terület</vt:lpstr>
      <vt:lpstr>'Kiegészítő tételek'!Nyomtatási_terület</vt:lpstr>
      <vt:lpstr>Összesítő!Nyomtatási_terület</vt:lpstr>
      <vt:lpstr>'Védőcsövek, kábeltálcák'!Nyomtatási_terület</vt:lpstr>
      <vt:lpstr>'Vezetékek, kábelek'!Nyomtatási_terület</vt:lpstr>
      <vt:lpstr>'Világítótestek, lámpatestek'!Nyomtatási_terület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Komlósi Tibor</dc:creator>
  <cp:lastModifiedBy>Windows-felhasználó</cp:lastModifiedBy>
  <cp:lastPrinted>2017-06-08T05:29:49Z</cp:lastPrinted>
  <dcterms:created xsi:type="dcterms:W3CDTF">1999-03-02T09:04:31Z</dcterms:created>
  <dcterms:modified xsi:type="dcterms:W3CDTF">2017-07-14T07:37:55Z</dcterms:modified>
</cp:coreProperties>
</file>